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F:\介護事業者課\D施設係関係\060 地域密着\【指導】\●勤務形態一覧表\修正版（R7）\"/>
    </mc:Choice>
  </mc:AlternateContent>
  <xr:revisionPtr revIDLastSave="0" documentId="13_ncr:1_{B67C437D-49B7-4641-A848-7AF75A1E487E}" xr6:coauthVersionLast="47" xr6:coauthVersionMax="47" xr10:uidLastSave="{00000000-0000-0000-0000-000000000000}"/>
  <bookViews>
    <workbookView xWindow="-120" yWindow="-120" windowWidth="20730" windowHeight="11040" firstSheet="2" activeTab="3"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31" i="12" l="1"/>
  <c r="AZ167" i="12"/>
  <c r="AZ95" i="12"/>
  <c r="AZ169" i="12"/>
  <c r="AZ83" i="12"/>
  <c r="AZ121" i="12"/>
  <c r="AZ155" i="12"/>
  <c r="AZ119" i="12"/>
  <c r="AZ109" i="12"/>
  <c r="AZ143" i="12"/>
  <c r="AZ145" i="12"/>
  <c r="AZ157" i="12"/>
  <c r="AZ71" i="12"/>
  <c r="AZ85" i="12"/>
  <c r="AZ73" i="12"/>
  <c r="AZ107" i="12"/>
  <c r="AZ97" i="12"/>
  <c r="AZ74" i="12"/>
  <c r="AZ76" i="12"/>
  <c r="AZ86" i="12"/>
  <c r="AZ88" i="12"/>
  <c r="AZ110" i="12"/>
  <c r="AZ158" i="12"/>
  <c r="AZ77" i="12"/>
  <c r="AZ79" i="12"/>
  <c r="AZ89" i="12"/>
  <c r="AZ91" i="12"/>
  <c r="AZ103" i="12"/>
  <c r="AZ113" i="12"/>
  <c r="AZ115" i="12"/>
  <c r="AZ125" i="12"/>
  <c r="AZ127" i="12"/>
  <c r="AZ137" i="12"/>
  <c r="AZ139" i="12"/>
  <c r="AZ149" i="12"/>
  <c r="AZ151" i="12"/>
  <c r="AZ161" i="12"/>
  <c r="AZ163" i="12"/>
  <c r="AZ98" i="12"/>
  <c r="AZ112" i="12"/>
  <c r="AZ122" i="12"/>
  <c r="AZ124" i="12"/>
  <c r="AZ134" i="12"/>
  <c r="AZ136" i="12"/>
  <c r="AZ146" i="12"/>
  <c r="AZ148" i="12"/>
  <c r="AZ160" i="12"/>
  <c r="AZ170" i="12"/>
  <c r="AZ70" i="12"/>
  <c r="AZ80" i="12"/>
  <c r="AZ82" i="12"/>
  <c r="AZ92" i="12"/>
  <c r="AZ94" i="12"/>
  <c r="AZ100" i="12"/>
  <c r="AZ101" i="12"/>
  <c r="AZ104" i="12"/>
  <c r="AZ106" i="12"/>
  <c r="AZ116" i="12"/>
  <c r="AZ118" i="12"/>
  <c r="AZ128" i="12"/>
  <c r="AZ130" i="12"/>
  <c r="AZ140" i="12"/>
  <c r="AZ142" i="12"/>
  <c r="AZ152" i="12"/>
  <c r="AZ154" i="12"/>
  <c r="AZ164" i="12"/>
  <c r="AZ166" i="12"/>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AA176" i="12" s="1"/>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18" i="12"/>
  <c r="AY19" i="12" s="1"/>
  <c r="AY20" i="12" s="1"/>
  <c r="AX18" i="12"/>
  <c r="AX19" i="12" s="1"/>
  <c r="AX20" i="12" s="1"/>
  <c r="AW18" i="12"/>
  <c r="AW19" i="12" s="1"/>
  <c r="AW20" i="12" s="1"/>
  <c r="AD2" i="12"/>
  <c r="AS19" i="12" s="1"/>
  <c r="AS20" i="12" s="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X23" i="11"/>
  <c r="AW23"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AA22" i="11"/>
  <c r="Z22" i="11"/>
  <c r="Y22" i="11"/>
  <c r="X22" i="11"/>
  <c r="W22" i="11"/>
  <c r="V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L19" i="11"/>
  <c r="AL20" i="11" s="1"/>
  <c r="AJ19" i="11"/>
  <c r="AJ20" i="11" s="1"/>
  <c r="AD2" i="11"/>
  <c r="AU19" i="11" s="1"/>
  <c r="AU20" i="11" s="1"/>
  <c r="D47" i="10"/>
  <c r="T46" i="10"/>
  <c r="R46" i="10"/>
  <c r="X46" i="10" s="1"/>
  <c r="L46" i="10"/>
  <c r="T45" i="10"/>
  <c r="R45" i="10"/>
  <c r="X45" i="10" s="1"/>
  <c r="L45" i="10"/>
  <c r="L47" i="10" s="1"/>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B19" i="12" l="1"/>
  <c r="AB20" i="12" s="1"/>
  <c r="AD19" i="12"/>
  <c r="AD20" i="12" s="1"/>
  <c r="AF19" i="12"/>
  <c r="AF20" i="12" s="1"/>
  <c r="AH19" i="12"/>
  <c r="AH20" i="12" s="1"/>
  <c r="V176" i="12"/>
  <c r="AI176" i="12"/>
  <c r="AU176" i="12"/>
  <c r="W176" i="12"/>
  <c r="AJ176" i="12"/>
  <c r="AV176" i="12"/>
  <c r="AT176" i="12"/>
  <c r="X176" i="12"/>
  <c r="AK176" i="12"/>
  <c r="AW176" i="12"/>
  <c r="Y176" i="12"/>
  <c r="AL176" i="12"/>
  <c r="AE176" i="12"/>
  <c r="AF176" i="12"/>
  <c r="AS176" i="12"/>
  <c r="AH176" i="12"/>
  <c r="Z176" i="12"/>
  <c r="AM176" i="12"/>
  <c r="AB176" i="12"/>
  <c r="AN176" i="12"/>
  <c r="AC176" i="12"/>
  <c r="AO176" i="12"/>
  <c r="AD176" i="12"/>
  <c r="AP176" i="12"/>
  <c r="U176" i="12"/>
  <c r="AQ176" i="12"/>
  <c r="AR176" i="12"/>
  <c r="AG176" i="12"/>
  <c r="AF175" i="12"/>
  <c r="AR175" i="12"/>
  <c r="AG175" i="12"/>
  <c r="AS175" i="12"/>
  <c r="AO175" i="12"/>
  <c r="AH175" i="12"/>
  <c r="AT175" i="12"/>
  <c r="AI175" i="12"/>
  <c r="AU175" i="12"/>
  <c r="AB175" i="12"/>
  <c r="AC175" i="12"/>
  <c r="AP175" i="12"/>
  <c r="AQ175" i="12"/>
  <c r="V175" i="12"/>
  <c r="W175" i="12"/>
  <c r="AJ175" i="12"/>
  <c r="AV175" i="12"/>
  <c r="X175" i="12"/>
  <c r="AK175" i="12"/>
  <c r="AW175" i="12"/>
  <c r="Y175" i="12"/>
  <c r="AL175" i="12"/>
  <c r="U175" i="12"/>
  <c r="Z175" i="12"/>
  <c r="AM175" i="12"/>
  <c r="AN175" i="12"/>
  <c r="AD175" i="12"/>
  <c r="AE175" i="12"/>
  <c r="AA175" i="12"/>
  <c r="AY176" i="12"/>
  <c r="AX175" i="12"/>
  <c r="AY175" i="12"/>
  <c r="AX176" i="12"/>
  <c r="AD19" i="11"/>
  <c r="AD20" i="11" s="1"/>
  <c r="AG19" i="11"/>
  <c r="AG20" i="11" s="1"/>
  <c r="AX18" i="11"/>
  <c r="AX19" i="11" s="1"/>
  <c r="AX20" i="11" s="1"/>
  <c r="AR19" i="11"/>
  <c r="AR20" i="11" s="1"/>
  <c r="AT19" i="11"/>
  <c r="AT20" i="11" s="1"/>
  <c r="V19" i="11"/>
  <c r="V20" i="11" s="1"/>
  <c r="BC8" i="11"/>
  <c r="AW18" i="11"/>
  <c r="AW19" i="11" s="1"/>
  <c r="AW20" i="11" s="1"/>
  <c r="AY18" i="11"/>
  <c r="AY19" i="11" s="1"/>
  <c r="AY20" i="11" s="1"/>
  <c r="Y19" i="11"/>
  <c r="Y20" i="11" s="1"/>
  <c r="AB19" i="11"/>
  <c r="AB20" i="11" s="1"/>
  <c r="AJ19" i="12"/>
  <c r="AJ20" i="12" s="1"/>
  <c r="AL19" i="12"/>
  <c r="AL20" i="12" s="1"/>
  <c r="AN19" i="12"/>
  <c r="AN20" i="12" s="1"/>
  <c r="AO19" i="11"/>
  <c r="AO20" i="11" s="1"/>
  <c r="AP19" i="12"/>
  <c r="AP20" i="12" s="1"/>
  <c r="Z46" i="10"/>
  <c r="BC8" i="12"/>
  <c r="BB133" i="12" s="1"/>
  <c r="AR19" i="12"/>
  <c r="AR20" i="12" s="1"/>
  <c r="V19" i="12"/>
  <c r="V20" i="12" s="1"/>
  <c r="AT19" i="12"/>
  <c r="AT20" i="12" s="1"/>
  <c r="X19" i="12"/>
  <c r="X20" i="12" s="1"/>
  <c r="AV19" i="12"/>
  <c r="AV20" i="12" s="1"/>
  <c r="Z19" i="12"/>
  <c r="Z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AZ31" i="12"/>
  <c r="AZ38" i="12"/>
  <c r="AZ50" i="12"/>
  <c r="AZ55" i="12"/>
  <c r="AZ62" i="12"/>
  <c r="AZ67" i="12"/>
  <c r="AZ43" i="12"/>
  <c r="AZ31" i="11"/>
  <c r="AZ37" i="11"/>
  <c r="AZ38" i="11"/>
  <c r="AZ43" i="11"/>
  <c r="AZ46" i="11"/>
  <c r="AZ49" i="11"/>
  <c r="AZ55" i="11"/>
  <c r="AZ56" i="11"/>
  <c r="AZ61" i="11"/>
  <c r="AZ25" i="12"/>
  <c r="AZ28" i="12"/>
  <c r="AZ29" i="12"/>
  <c r="AZ34" i="12"/>
  <c r="AZ35" i="12"/>
  <c r="AZ40" i="12"/>
  <c r="AZ41" i="12"/>
  <c r="AZ46" i="12"/>
  <c r="AZ47" i="12"/>
  <c r="AZ52" i="12"/>
  <c r="AZ53" i="12"/>
  <c r="AZ58" i="12"/>
  <c r="AZ59" i="12"/>
  <c r="AZ64" i="12"/>
  <c r="AZ65" i="12"/>
  <c r="AZ32" i="11"/>
  <c r="AZ44" i="11"/>
  <c r="AZ50" i="11"/>
  <c r="AZ62" i="11"/>
  <c r="AZ32" i="12"/>
  <c r="AZ37" i="12"/>
  <c r="AZ44" i="12"/>
  <c r="AZ49" i="12"/>
  <c r="AZ56" i="12"/>
  <c r="AZ61" i="12"/>
  <c r="AZ68" i="12"/>
  <c r="AZ28" i="11"/>
  <c r="AZ29" i="11"/>
  <c r="AZ34" i="11"/>
  <c r="AZ35" i="11"/>
  <c r="AZ40" i="11"/>
  <c r="AZ41" i="11"/>
  <c r="AZ47" i="11"/>
  <c r="AZ52" i="11"/>
  <c r="AZ53" i="11"/>
  <c r="AZ58" i="11"/>
  <c r="AZ59" i="11"/>
  <c r="AZ64" i="11"/>
  <c r="AZ65" i="11"/>
  <c r="AZ22" i="12"/>
  <c r="AZ23" i="12"/>
  <c r="AZ26" i="12"/>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4" i="11"/>
  <c r="AZ26" i="11"/>
  <c r="AZ25" i="11"/>
  <c r="Y73" i="11"/>
  <c r="AC73" i="11"/>
  <c r="AG73" i="11"/>
  <c r="AK73" i="11"/>
  <c r="AO73" i="11"/>
  <c r="AS73" i="11"/>
  <c r="AW73"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W74" i="11"/>
  <c r="AA74" i="11"/>
  <c r="AE74" i="11"/>
  <c r="AI74" i="11"/>
  <c r="AM74" i="11"/>
  <c r="AQ74" i="11"/>
  <c r="AU74" i="11"/>
  <c r="X73" i="11"/>
  <c r="AB73" i="11"/>
  <c r="AF73" i="11"/>
  <c r="AJ73" i="11"/>
  <c r="AN73" i="11"/>
  <c r="AR73" i="11"/>
  <c r="X74" i="11"/>
  <c r="AB74" i="11"/>
  <c r="AF74" i="11"/>
  <c r="AJ74" i="11"/>
  <c r="AN74" i="11"/>
  <c r="AR74" i="11"/>
  <c r="Z45" i="10"/>
  <c r="Z47" i="10"/>
  <c r="R39" i="10"/>
  <c r="X39" i="10" s="1"/>
  <c r="X41" i="10" s="1"/>
  <c r="Z43" i="10"/>
  <c r="BB41" i="11" l="1"/>
  <c r="BB40" i="11"/>
  <c r="BB34" i="11"/>
  <c r="BB29" i="11"/>
  <c r="BB31" i="11"/>
  <c r="BB65" i="11"/>
  <c r="BB64" i="11"/>
  <c r="BB46" i="11"/>
  <c r="BB62" i="11"/>
  <c r="BB43" i="11"/>
  <c r="BB35" i="11"/>
  <c r="BB50" i="11"/>
  <c r="BB38" i="11"/>
  <c r="BB44" i="11"/>
  <c r="BB37" i="11"/>
  <c r="BB32" i="11"/>
  <c r="BB28" i="11"/>
  <c r="BB49" i="11"/>
  <c r="Z7" i="10"/>
  <c r="U67" i="11"/>
  <c r="AY67" i="11"/>
  <c r="Z6" i="10"/>
  <c r="AY22" i="11"/>
  <c r="U22" i="11"/>
  <c r="BB58" i="11"/>
  <c r="BB59" i="11"/>
  <c r="BB53" i="11"/>
  <c r="BB61" i="11"/>
  <c r="BB25" i="11"/>
  <c r="BB52" i="11"/>
  <c r="BB56" i="11"/>
  <c r="BB26" i="11"/>
  <c r="BB47" i="11"/>
  <c r="BB55" i="11"/>
  <c r="BB86" i="12"/>
  <c r="BB94" i="12"/>
  <c r="BB88" i="12"/>
  <c r="BB56" i="12"/>
  <c r="BB62" i="12"/>
  <c r="BB77" i="12"/>
  <c r="BB148" i="12"/>
  <c r="BB143" i="12"/>
  <c r="BB49" i="12"/>
  <c r="BB53" i="12"/>
  <c r="BB55" i="12"/>
  <c r="BB151" i="12"/>
  <c r="BB85" i="12"/>
  <c r="BB44" i="12"/>
  <c r="BB50" i="12"/>
  <c r="BB170" i="12"/>
  <c r="BB89" i="12"/>
  <c r="BB124" i="12"/>
  <c r="BB47" i="12"/>
  <c r="BB128" i="12"/>
  <c r="BB71" i="12"/>
  <c r="BB163" i="12"/>
  <c r="BB98" i="12"/>
  <c r="BB46" i="12"/>
  <c r="BB169" i="12"/>
  <c r="BB80" i="12"/>
  <c r="BB155" i="12"/>
  <c r="BB142" i="12"/>
  <c r="BB41" i="12"/>
  <c r="BB112" i="12"/>
  <c r="BB161" i="12"/>
  <c r="BB140" i="12"/>
  <c r="BB125" i="12"/>
  <c r="BB107" i="12"/>
  <c r="BB26" i="12"/>
  <c r="BB40" i="12"/>
  <c r="BB145" i="12"/>
  <c r="BB92" i="12"/>
  <c r="BB70" i="12"/>
  <c r="BB73" i="12"/>
  <c r="BB134" i="12"/>
  <c r="BB113" i="12"/>
  <c r="BB23" i="12"/>
  <c r="BB35" i="12"/>
  <c r="BB158" i="12"/>
  <c r="BB152" i="12"/>
  <c r="BB130" i="12"/>
  <c r="BB82" i="12"/>
  <c r="BB101" i="12"/>
  <c r="BB100" i="12"/>
  <c r="BB22" i="12"/>
  <c r="BB34" i="12"/>
  <c r="BB149" i="12"/>
  <c r="BB97" i="12"/>
  <c r="BB91" i="12"/>
  <c r="BB103" i="12"/>
  <c r="BB166" i="12"/>
  <c r="BB127" i="12"/>
  <c r="BB59" i="12"/>
  <c r="BB25" i="12"/>
  <c r="BB157" i="12"/>
  <c r="BB146" i="12"/>
  <c r="BB58" i="12"/>
  <c r="BB154" i="12"/>
  <c r="BB137" i="12"/>
  <c r="BB116" i="12"/>
  <c r="BB31" i="12"/>
  <c r="BB79" i="12"/>
  <c r="BB65" i="12"/>
  <c r="BB74" i="12"/>
  <c r="BB139" i="12"/>
  <c r="BB61" i="12"/>
  <c r="BB67" i="12"/>
  <c r="BB110" i="12"/>
  <c r="BB167" i="12"/>
  <c r="BB106" i="12"/>
  <c r="BB121" i="12"/>
  <c r="BB52" i="12"/>
  <c r="BB131" i="12"/>
  <c r="BB95" i="12"/>
  <c r="BB37" i="12"/>
  <c r="BB38" i="12"/>
  <c r="BB164" i="12"/>
  <c r="BB32" i="12"/>
  <c r="BB29" i="12"/>
  <c r="BB160" i="12"/>
  <c r="BB115" i="12"/>
  <c r="BB83" i="12"/>
  <c r="BB119" i="12"/>
  <c r="BB68" i="12"/>
  <c r="BB64" i="12"/>
  <c r="BB28" i="12"/>
  <c r="BB43" i="12"/>
  <c r="BB118" i="12"/>
  <c r="BB76" i="12"/>
  <c r="BB136" i="12"/>
  <c r="BB122" i="12"/>
  <c r="BB104" i="12"/>
  <c r="BB109" i="12"/>
  <c r="AZ176"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s="1"/>
  <c r="AY73" i="11" l="1"/>
  <c r="AZ67" i="11"/>
  <c r="BB67" i="11" s="1"/>
  <c r="AY68" i="11"/>
  <c r="U68" i="11"/>
  <c r="AZ68" i="11" s="1"/>
  <c r="BB68" i="11" s="1"/>
  <c r="AZ22" i="11"/>
  <c r="BB22" i="11" s="1"/>
  <c r="U73" i="11"/>
  <c r="AY23" i="11"/>
  <c r="AY74" i="11" s="1"/>
  <c r="U23" i="11"/>
  <c r="AY73" i="8"/>
  <c r="AW73" i="8"/>
  <c r="AX73" i="8"/>
  <c r="X6" i="5"/>
  <c r="X7" i="5"/>
  <c r="AB40" i="8" s="1"/>
  <c r="X8" i="5"/>
  <c r="Z7" i="5"/>
  <c r="AB41" i="8" s="1"/>
  <c r="R40" i="5"/>
  <c r="X40" i="5" s="1"/>
  <c r="Z40" i="5" s="1"/>
  <c r="X42" i="5"/>
  <c r="R43" i="5"/>
  <c r="X43" i="5" s="1"/>
  <c r="Z43" i="5" s="1"/>
  <c r="R39" i="5"/>
  <c r="X39" i="5" s="1"/>
  <c r="X41" i="5" s="1"/>
  <c r="AK67" i="8" s="1"/>
  <c r="AZ73" i="11" l="1"/>
  <c r="U74" i="11"/>
  <c r="AZ74" i="11" s="1"/>
  <c r="AZ23" i="11"/>
  <c r="BB23" i="11" s="1"/>
  <c r="AS49" i="8"/>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<sst xmlns="http://schemas.openxmlformats.org/spreadsheetml/2006/main" count="1809" uniqueCount="254">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</sst>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2">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right/>
      <top style="dotted">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40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1" fillId="0" borderId="64" xfId="0" applyNumberFormat="1" applyFont="1" applyBorder="1" applyAlignment="1">
      <alignment horizontal="center" vertical="center" shrinkToFit="1"/>
    </xf>
    <xf numFmtId="178" fontId="1" fillId="0" borderId="7" xfId="0" applyNumberFormat="1" applyFont="1" applyBorder="1" applyAlignment="1">
      <alignment horizontal="center" vertical="center" shrinkToFit="1"/>
    </xf>
    <xf numFmtId="178" fontId="1" fillId="0" borderId="121"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zoomScale="75" zoomScaleNormal="55" zoomScaleSheetLayoutView="75" workbookViewId="0">
      <selection activeCell="Y12" sqref="Y1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81" t="s">
        <v>106</v>
      </c>
      <c r="AS1" s="382"/>
      <c r="AT1" s="382"/>
      <c r="AU1" s="382"/>
      <c r="AV1" s="382"/>
      <c r="AW1" s="382"/>
      <c r="AX1" s="382"/>
      <c r="AY1" s="382"/>
      <c r="AZ1" s="382"/>
      <c r="BA1" s="382"/>
      <c r="BB1" s="382"/>
      <c r="BC1" s="382"/>
      <c r="BD1" s="382"/>
      <c r="BE1" s="382"/>
      <c r="BF1" s="382"/>
      <c r="BG1" s="382"/>
      <c r="BH1" s="9" t="s">
        <v>2</v>
      </c>
    </row>
    <row r="2" spans="2:65" s="8" customFormat="1" ht="20.25" customHeight="1" x14ac:dyDescent="0.4">
      <c r="H2" s="7"/>
      <c r="K2" s="7"/>
      <c r="L2" s="7"/>
      <c r="N2" s="9"/>
      <c r="O2" s="9"/>
      <c r="P2" s="9"/>
      <c r="Q2" s="9"/>
      <c r="R2" s="9"/>
      <c r="S2" s="9"/>
      <c r="T2" s="9"/>
      <c r="U2" s="9"/>
      <c r="Z2" s="112" t="s">
        <v>27</v>
      </c>
      <c r="AA2" s="383">
        <v>3</v>
      </c>
      <c r="AB2" s="383"/>
      <c r="AC2" s="112" t="s">
        <v>28</v>
      </c>
      <c r="AD2" s="384">
        <f>IF(AA2=0,"",YEAR(DATE(2018+AA2,1,1)))</f>
        <v>2021</v>
      </c>
      <c r="AE2" s="384"/>
      <c r="AF2" s="113" t="s">
        <v>29</v>
      </c>
      <c r="AG2" s="113" t="s">
        <v>1</v>
      </c>
      <c r="AH2" s="383">
        <v>4</v>
      </c>
      <c r="AI2" s="383"/>
      <c r="AJ2" s="113" t="s">
        <v>24</v>
      </c>
      <c r="AQ2" s="9" t="s">
        <v>31</v>
      </c>
      <c r="AR2" s="383" t="s">
        <v>32</v>
      </c>
      <c r="AS2" s="383"/>
      <c r="AT2" s="383"/>
      <c r="AU2" s="383"/>
      <c r="AV2" s="383"/>
      <c r="AW2" s="383"/>
      <c r="AX2" s="383"/>
      <c r="AY2" s="383"/>
      <c r="AZ2" s="383"/>
      <c r="BA2" s="383"/>
      <c r="BB2" s="383"/>
      <c r="BC2" s="383"/>
      <c r="BD2" s="383"/>
      <c r="BE2" s="383"/>
      <c r="BF2" s="383"/>
      <c r="BG2" s="3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5" t="s">
        <v>197</v>
      </c>
      <c r="BD3" s="386"/>
      <c r="BE3" s="386"/>
      <c r="BF3" s="387"/>
      <c r="BG3" s="9"/>
    </row>
    <row r="4" spans="2:65" s="8" customFormat="1" ht="20.25" customHeight="1" x14ac:dyDescent="0.4">
      <c r="H4" s="7"/>
      <c r="K4" s="7"/>
      <c r="M4" s="9"/>
      <c r="N4" s="9"/>
      <c r="O4" s="9"/>
      <c r="P4" s="9"/>
      <c r="Q4" s="9"/>
      <c r="R4" s="9"/>
      <c r="S4" s="9"/>
      <c r="AA4" s="35"/>
      <c r="AB4" s="35"/>
      <c r="AC4" s="36"/>
      <c r="AD4" s="37"/>
      <c r="AE4" s="36"/>
      <c r="BB4" s="38" t="s">
        <v>166</v>
      </c>
      <c r="BC4" s="385" t="s">
        <v>167</v>
      </c>
      <c r="BD4" s="386"/>
      <c r="BE4" s="386"/>
      <c r="BF4" s="3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8">
        <v>40</v>
      </c>
      <c r="AZ6" s="389"/>
      <c r="BA6" s="2" t="s">
        <v>22</v>
      </c>
      <c r="BB6" s="6"/>
      <c r="BC6" s="388">
        <v>160</v>
      </c>
      <c r="BD6" s="389"/>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0">
        <f>DAY(EOMONTH(DATE(AD2,AH2,1),0))</f>
        <v>30</v>
      </c>
      <c r="BD8" s="391"/>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8">
        <v>9</v>
      </c>
      <c r="BD10" s="389"/>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9">
        <v>0.29166666666666669</v>
      </c>
      <c r="BC13" s="340"/>
      <c r="BD13" s="341"/>
      <c r="BE13" s="76" t="s">
        <v>17</v>
      </c>
      <c r="BF13" s="339">
        <v>0.83333333333333337</v>
      </c>
      <c r="BG13" s="340"/>
      <c r="BH13" s="341"/>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9">
        <v>0.83333333333333337</v>
      </c>
      <c r="BC14" s="340"/>
      <c r="BD14" s="341"/>
      <c r="BE14" s="76" t="s">
        <v>17</v>
      </c>
      <c r="BF14" s="339">
        <v>0.29166666666666669</v>
      </c>
      <c r="BG14" s="340"/>
      <c r="BH14" s="341"/>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5" t="s">
        <v>20</v>
      </c>
      <c r="C16" s="348" t="s">
        <v>223</v>
      </c>
      <c r="D16" s="349"/>
      <c r="E16" s="350"/>
      <c r="F16" s="114"/>
      <c r="G16" s="33"/>
      <c r="H16" s="357" t="s">
        <v>224</v>
      </c>
      <c r="I16" s="360" t="s">
        <v>225</v>
      </c>
      <c r="J16" s="349"/>
      <c r="K16" s="349"/>
      <c r="L16" s="350"/>
      <c r="M16" s="360" t="s">
        <v>226</v>
      </c>
      <c r="N16" s="349"/>
      <c r="O16" s="350"/>
      <c r="P16" s="360" t="s">
        <v>102</v>
      </c>
      <c r="Q16" s="349"/>
      <c r="R16" s="349"/>
      <c r="S16" s="349"/>
      <c r="T16" s="375"/>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63" t="str">
        <f>IF(BC3="計画","(11)1～4週目の勤務時間数合計","(11)1か月の勤務時間数　合計")</f>
        <v>(11)1か月の勤務時間数　合計</v>
      </c>
      <c r="BA16" s="364"/>
      <c r="BB16" s="369" t="s">
        <v>228</v>
      </c>
      <c r="BC16" s="370"/>
      <c r="BD16" s="348" t="s">
        <v>229</v>
      </c>
      <c r="BE16" s="349"/>
      <c r="BF16" s="349"/>
      <c r="BG16" s="349"/>
      <c r="BH16" s="375"/>
    </row>
    <row r="17" spans="2:60" ht="20.25" customHeight="1" x14ac:dyDescent="0.4">
      <c r="B17" s="346"/>
      <c r="C17" s="351"/>
      <c r="D17" s="352"/>
      <c r="E17" s="353"/>
      <c r="F17" s="120"/>
      <c r="G17" s="32"/>
      <c r="H17" s="358"/>
      <c r="I17" s="361"/>
      <c r="J17" s="352"/>
      <c r="K17" s="352"/>
      <c r="L17" s="353"/>
      <c r="M17" s="361"/>
      <c r="N17" s="352"/>
      <c r="O17" s="353"/>
      <c r="P17" s="361"/>
      <c r="Q17" s="352"/>
      <c r="R17" s="352"/>
      <c r="S17" s="352"/>
      <c r="T17" s="376"/>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5"/>
      <c r="BA17" s="366"/>
      <c r="BB17" s="371"/>
      <c r="BC17" s="372"/>
      <c r="BD17" s="351"/>
      <c r="BE17" s="352"/>
      <c r="BF17" s="352"/>
      <c r="BG17" s="352"/>
      <c r="BH17" s="376"/>
    </row>
    <row r="18" spans="2:60" ht="20.25" customHeight="1" x14ac:dyDescent="0.4">
      <c r="B18" s="346"/>
      <c r="C18" s="351"/>
      <c r="D18" s="352"/>
      <c r="E18" s="353"/>
      <c r="F18" s="120"/>
      <c r="G18" s="32"/>
      <c r="H18" s="358"/>
      <c r="I18" s="361"/>
      <c r="J18" s="352"/>
      <c r="K18" s="352"/>
      <c r="L18" s="353"/>
      <c r="M18" s="361"/>
      <c r="N18" s="352"/>
      <c r="O18" s="353"/>
      <c r="P18" s="361"/>
      <c r="Q18" s="352"/>
      <c r="R18" s="352"/>
      <c r="S18" s="352"/>
      <c r="T18" s="376"/>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5"/>
      <c r="BA18" s="366"/>
      <c r="BB18" s="371"/>
      <c r="BC18" s="372"/>
      <c r="BD18" s="351"/>
      <c r="BE18" s="352"/>
      <c r="BF18" s="352"/>
      <c r="BG18" s="352"/>
      <c r="BH18" s="376"/>
    </row>
    <row r="19" spans="2:60" ht="20.25" hidden="1" customHeight="1" x14ac:dyDescent="0.4">
      <c r="B19" s="346"/>
      <c r="C19" s="351"/>
      <c r="D19" s="352"/>
      <c r="E19" s="353"/>
      <c r="F19" s="120"/>
      <c r="G19" s="32"/>
      <c r="H19" s="358"/>
      <c r="I19" s="361"/>
      <c r="J19" s="352"/>
      <c r="K19" s="352"/>
      <c r="L19" s="353"/>
      <c r="M19" s="361"/>
      <c r="N19" s="352"/>
      <c r="O19" s="353"/>
      <c r="P19" s="361"/>
      <c r="Q19" s="352"/>
      <c r="R19" s="352"/>
      <c r="S19" s="352"/>
      <c r="T19" s="376"/>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65"/>
      <c r="BA19" s="366"/>
      <c r="BB19" s="371"/>
      <c r="BC19" s="372"/>
      <c r="BD19" s="351"/>
      <c r="BE19" s="352"/>
      <c r="BF19" s="352"/>
      <c r="BG19" s="352"/>
      <c r="BH19" s="376"/>
    </row>
    <row r="20" spans="2:60" ht="20.25" customHeight="1" thickBot="1" x14ac:dyDescent="0.45">
      <c r="B20" s="347"/>
      <c r="C20" s="354"/>
      <c r="D20" s="355"/>
      <c r="E20" s="356"/>
      <c r="F20" s="121"/>
      <c r="G20" s="34"/>
      <c r="H20" s="359"/>
      <c r="I20" s="362"/>
      <c r="J20" s="355"/>
      <c r="K20" s="355"/>
      <c r="L20" s="356"/>
      <c r="M20" s="362"/>
      <c r="N20" s="355"/>
      <c r="O20" s="356"/>
      <c r="P20" s="362"/>
      <c r="Q20" s="355"/>
      <c r="R20" s="355"/>
      <c r="S20" s="355"/>
      <c r="T20" s="377"/>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7"/>
      <c r="BA20" s="368"/>
      <c r="BB20" s="373"/>
      <c r="BC20" s="374"/>
      <c r="BD20" s="354"/>
      <c r="BE20" s="355"/>
      <c r="BF20" s="355"/>
      <c r="BG20" s="355"/>
      <c r="BH20" s="377"/>
    </row>
    <row r="21" spans="2:60" ht="20.25" customHeight="1" x14ac:dyDescent="0.4">
      <c r="B21" s="122"/>
      <c r="C21" s="302" t="s">
        <v>77</v>
      </c>
      <c r="D21" s="303"/>
      <c r="E21" s="304"/>
      <c r="F21" s="169"/>
      <c r="G21" s="123"/>
      <c r="H21" s="308" t="s">
        <v>114</v>
      </c>
      <c r="I21" s="305" t="s">
        <v>79</v>
      </c>
      <c r="J21" s="306"/>
      <c r="K21" s="306"/>
      <c r="L21" s="307"/>
      <c r="M21" s="342" t="s">
        <v>113</v>
      </c>
      <c r="N21" s="343"/>
      <c r="O21" s="344"/>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92"/>
      <c r="BA21" s="393"/>
      <c r="BB21" s="394"/>
      <c r="BC21" s="393"/>
      <c r="BD21" s="395"/>
      <c r="BE21" s="396"/>
      <c r="BF21" s="396"/>
      <c r="BG21" s="396"/>
      <c r="BH21" s="397"/>
    </row>
    <row r="22" spans="2:60" ht="20.25" customHeight="1" x14ac:dyDescent="0.4">
      <c r="B22" s="125">
        <v>1</v>
      </c>
      <c r="C22" s="278"/>
      <c r="D22" s="279"/>
      <c r="E22" s="280"/>
      <c r="F22" s="124" t="str">
        <f>C21</f>
        <v>管理者</v>
      </c>
      <c r="G22" s="126"/>
      <c r="H22" s="247"/>
      <c r="I22" s="262"/>
      <c r="J22" s="263"/>
      <c r="K22" s="263"/>
      <c r="L22" s="264"/>
      <c r="M22" s="252"/>
      <c r="N22" s="253"/>
      <c r="O22" s="254"/>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81"/>
      <c r="D23" s="282"/>
      <c r="E23" s="283"/>
      <c r="F23" s="170"/>
      <c r="G23" s="128" t="str">
        <f>C21</f>
        <v>管理者</v>
      </c>
      <c r="H23" s="248"/>
      <c r="I23" s="265"/>
      <c r="J23" s="266"/>
      <c r="K23" s="266"/>
      <c r="L23" s="267"/>
      <c r="M23" s="255"/>
      <c r="N23" s="256"/>
      <c r="O23" s="257"/>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75" t="s">
        <v>78</v>
      </c>
      <c r="D24" s="276"/>
      <c r="E24" s="277"/>
      <c r="F24" s="171"/>
      <c r="G24" s="130"/>
      <c r="H24" s="309" t="s">
        <v>114</v>
      </c>
      <c r="I24" s="259" t="s">
        <v>78</v>
      </c>
      <c r="J24" s="260"/>
      <c r="K24" s="260"/>
      <c r="L24" s="261"/>
      <c r="M24" s="249" t="s">
        <v>133</v>
      </c>
      <c r="N24" s="250"/>
      <c r="O24" s="251"/>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8"/>
      <c r="BA24" s="245"/>
      <c r="BB24" s="244"/>
      <c r="BC24" s="245"/>
      <c r="BD24" s="287"/>
      <c r="BE24" s="288"/>
      <c r="BF24" s="288"/>
      <c r="BG24" s="288"/>
      <c r="BH24" s="289"/>
    </row>
    <row r="25" spans="2:60" ht="20.25" customHeight="1" x14ac:dyDescent="0.4">
      <c r="B25" s="125">
        <f>B22+1</f>
        <v>2</v>
      </c>
      <c r="C25" s="278"/>
      <c r="D25" s="279"/>
      <c r="E25" s="280"/>
      <c r="F25" s="124" t="str">
        <f>C24</f>
        <v>介護支援専門員</v>
      </c>
      <c r="G25" s="126"/>
      <c r="H25" s="247"/>
      <c r="I25" s="262"/>
      <c r="J25" s="263"/>
      <c r="K25" s="263"/>
      <c r="L25" s="264"/>
      <c r="M25" s="252"/>
      <c r="N25" s="253"/>
      <c r="O25" s="254"/>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81"/>
      <c r="D26" s="282"/>
      <c r="E26" s="283"/>
      <c r="F26" s="170"/>
      <c r="G26" s="128" t="str">
        <f>C24</f>
        <v>介護支援専門員</v>
      </c>
      <c r="H26" s="248"/>
      <c r="I26" s="265"/>
      <c r="J26" s="266"/>
      <c r="K26" s="266"/>
      <c r="L26" s="267"/>
      <c r="M26" s="255"/>
      <c r="N26" s="256"/>
      <c r="O26" s="257"/>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75" t="s">
        <v>88</v>
      </c>
      <c r="D27" s="276"/>
      <c r="E27" s="277"/>
      <c r="F27" s="124"/>
      <c r="G27" s="126"/>
      <c r="H27" s="246" t="s">
        <v>114</v>
      </c>
      <c r="I27" s="259" t="s">
        <v>19</v>
      </c>
      <c r="J27" s="260"/>
      <c r="K27" s="260"/>
      <c r="L27" s="261"/>
      <c r="M27" s="249" t="s">
        <v>134</v>
      </c>
      <c r="N27" s="250"/>
      <c r="O27" s="251"/>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8"/>
      <c r="BA27" s="245"/>
      <c r="BB27" s="244"/>
      <c r="BC27" s="245"/>
      <c r="BD27" s="287"/>
      <c r="BE27" s="288"/>
      <c r="BF27" s="288"/>
      <c r="BG27" s="288"/>
      <c r="BH27" s="289"/>
    </row>
    <row r="28" spans="2:60" ht="20.25" customHeight="1" x14ac:dyDescent="0.4">
      <c r="B28" s="125">
        <f>B25+1</f>
        <v>3</v>
      </c>
      <c r="C28" s="278"/>
      <c r="D28" s="279"/>
      <c r="E28" s="280"/>
      <c r="F28" s="124" t="str">
        <f>C27</f>
        <v>介護従業者</v>
      </c>
      <c r="G28" s="126"/>
      <c r="H28" s="247"/>
      <c r="I28" s="262"/>
      <c r="J28" s="263"/>
      <c r="K28" s="263"/>
      <c r="L28" s="264"/>
      <c r="M28" s="252"/>
      <c r="N28" s="253"/>
      <c r="O28" s="254"/>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81"/>
      <c r="D29" s="282"/>
      <c r="E29" s="283"/>
      <c r="F29" s="170"/>
      <c r="G29" s="128" t="str">
        <f>C27</f>
        <v>介護従業者</v>
      </c>
      <c r="H29" s="248"/>
      <c r="I29" s="265"/>
      <c r="J29" s="266"/>
      <c r="K29" s="266"/>
      <c r="L29" s="267"/>
      <c r="M29" s="255"/>
      <c r="N29" s="256"/>
      <c r="O29" s="257"/>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75" t="s">
        <v>88</v>
      </c>
      <c r="D30" s="276"/>
      <c r="E30" s="277"/>
      <c r="F30" s="124"/>
      <c r="G30" s="126"/>
      <c r="H30" s="246" t="s">
        <v>114</v>
      </c>
      <c r="I30" s="259" t="s">
        <v>19</v>
      </c>
      <c r="J30" s="260"/>
      <c r="K30" s="260"/>
      <c r="L30" s="261"/>
      <c r="M30" s="249" t="s">
        <v>135</v>
      </c>
      <c r="N30" s="250"/>
      <c r="O30" s="251"/>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8"/>
      <c r="BA30" s="245"/>
      <c r="BB30" s="244"/>
      <c r="BC30" s="245"/>
      <c r="BD30" s="287"/>
      <c r="BE30" s="288"/>
      <c r="BF30" s="288"/>
      <c r="BG30" s="288"/>
      <c r="BH30" s="289"/>
    </row>
    <row r="31" spans="2:60" ht="20.25" customHeight="1" x14ac:dyDescent="0.4">
      <c r="B31" s="125">
        <f>B28+1</f>
        <v>4</v>
      </c>
      <c r="C31" s="278"/>
      <c r="D31" s="279"/>
      <c r="E31" s="280"/>
      <c r="F31" s="124" t="str">
        <f>C30</f>
        <v>介護従業者</v>
      </c>
      <c r="G31" s="126"/>
      <c r="H31" s="247"/>
      <c r="I31" s="262"/>
      <c r="J31" s="263"/>
      <c r="K31" s="263"/>
      <c r="L31" s="264"/>
      <c r="M31" s="252"/>
      <c r="N31" s="253"/>
      <c r="O31" s="254"/>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81"/>
      <c r="D32" s="282"/>
      <c r="E32" s="283"/>
      <c r="F32" s="170"/>
      <c r="G32" s="128" t="str">
        <f>C30</f>
        <v>介護従業者</v>
      </c>
      <c r="H32" s="248"/>
      <c r="I32" s="265"/>
      <c r="J32" s="266"/>
      <c r="K32" s="266"/>
      <c r="L32" s="267"/>
      <c r="M32" s="255"/>
      <c r="N32" s="256"/>
      <c r="O32" s="257"/>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75" t="s">
        <v>88</v>
      </c>
      <c r="D33" s="276"/>
      <c r="E33" s="277"/>
      <c r="F33" s="124"/>
      <c r="G33" s="126"/>
      <c r="H33" s="246" t="s">
        <v>114</v>
      </c>
      <c r="I33" s="259" t="s">
        <v>19</v>
      </c>
      <c r="J33" s="260"/>
      <c r="K33" s="260"/>
      <c r="L33" s="261"/>
      <c r="M33" s="249" t="s">
        <v>136</v>
      </c>
      <c r="N33" s="250"/>
      <c r="O33" s="251"/>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8"/>
      <c r="BA33" s="245"/>
      <c r="BB33" s="244"/>
      <c r="BC33" s="245"/>
      <c r="BD33" s="287"/>
      <c r="BE33" s="288"/>
      <c r="BF33" s="288"/>
      <c r="BG33" s="288"/>
      <c r="BH33" s="289"/>
    </row>
    <row r="34" spans="2:60" ht="20.25" customHeight="1" x14ac:dyDescent="0.4">
      <c r="B34" s="125">
        <f>B31+1</f>
        <v>5</v>
      </c>
      <c r="C34" s="278"/>
      <c r="D34" s="279"/>
      <c r="E34" s="280"/>
      <c r="F34" s="124" t="str">
        <f>C33</f>
        <v>介護従業者</v>
      </c>
      <c r="G34" s="126"/>
      <c r="H34" s="247"/>
      <c r="I34" s="262"/>
      <c r="J34" s="263"/>
      <c r="K34" s="263"/>
      <c r="L34" s="264"/>
      <c r="M34" s="252"/>
      <c r="N34" s="253"/>
      <c r="O34" s="254"/>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81"/>
      <c r="D35" s="282"/>
      <c r="E35" s="283"/>
      <c r="F35" s="170"/>
      <c r="G35" s="128" t="str">
        <f>C33</f>
        <v>介護従業者</v>
      </c>
      <c r="H35" s="248"/>
      <c r="I35" s="265"/>
      <c r="J35" s="266"/>
      <c r="K35" s="266"/>
      <c r="L35" s="267"/>
      <c r="M35" s="255"/>
      <c r="N35" s="256"/>
      <c r="O35" s="257"/>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75" t="s">
        <v>88</v>
      </c>
      <c r="D36" s="276"/>
      <c r="E36" s="277"/>
      <c r="F36" s="124"/>
      <c r="G36" s="126"/>
      <c r="H36" s="246" t="s">
        <v>114</v>
      </c>
      <c r="I36" s="259" t="s">
        <v>115</v>
      </c>
      <c r="J36" s="260"/>
      <c r="K36" s="260"/>
      <c r="L36" s="261"/>
      <c r="M36" s="249" t="s">
        <v>137</v>
      </c>
      <c r="N36" s="250"/>
      <c r="O36" s="251"/>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8"/>
      <c r="BA36" s="245"/>
      <c r="BB36" s="244"/>
      <c r="BC36" s="245"/>
      <c r="BD36" s="287"/>
      <c r="BE36" s="288"/>
      <c r="BF36" s="288"/>
      <c r="BG36" s="288"/>
      <c r="BH36" s="289"/>
    </row>
    <row r="37" spans="2:60" ht="20.25" customHeight="1" x14ac:dyDescent="0.4">
      <c r="B37" s="125">
        <f>B34+1</f>
        <v>6</v>
      </c>
      <c r="C37" s="278"/>
      <c r="D37" s="279"/>
      <c r="E37" s="280"/>
      <c r="F37" s="124" t="str">
        <f>C36</f>
        <v>介護従業者</v>
      </c>
      <c r="G37" s="126"/>
      <c r="H37" s="247"/>
      <c r="I37" s="262"/>
      <c r="J37" s="263"/>
      <c r="K37" s="263"/>
      <c r="L37" s="264"/>
      <c r="M37" s="252"/>
      <c r="N37" s="253"/>
      <c r="O37" s="254"/>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81"/>
      <c r="D38" s="282"/>
      <c r="E38" s="283"/>
      <c r="F38" s="170"/>
      <c r="G38" s="128" t="str">
        <f>C36</f>
        <v>介護従業者</v>
      </c>
      <c r="H38" s="248"/>
      <c r="I38" s="265"/>
      <c r="J38" s="266"/>
      <c r="K38" s="266"/>
      <c r="L38" s="267"/>
      <c r="M38" s="255"/>
      <c r="N38" s="256"/>
      <c r="O38" s="257"/>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75" t="s">
        <v>88</v>
      </c>
      <c r="D39" s="276"/>
      <c r="E39" s="277"/>
      <c r="F39" s="124"/>
      <c r="G39" s="126"/>
      <c r="H39" s="246" t="s">
        <v>114</v>
      </c>
      <c r="I39" s="259" t="s">
        <v>19</v>
      </c>
      <c r="J39" s="260"/>
      <c r="K39" s="260"/>
      <c r="L39" s="261"/>
      <c r="M39" s="249" t="s">
        <v>138</v>
      </c>
      <c r="N39" s="250"/>
      <c r="O39" s="251"/>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8"/>
      <c r="BA39" s="245"/>
      <c r="BB39" s="244"/>
      <c r="BC39" s="245"/>
      <c r="BD39" s="287"/>
      <c r="BE39" s="288"/>
      <c r="BF39" s="288"/>
      <c r="BG39" s="288"/>
      <c r="BH39" s="289"/>
    </row>
    <row r="40" spans="2:60" ht="20.25" customHeight="1" x14ac:dyDescent="0.4">
      <c r="B40" s="125">
        <f>B37+1</f>
        <v>7</v>
      </c>
      <c r="C40" s="278"/>
      <c r="D40" s="279"/>
      <c r="E40" s="280"/>
      <c r="F40" s="124" t="str">
        <f>C39</f>
        <v>介護従業者</v>
      </c>
      <c r="G40" s="126"/>
      <c r="H40" s="247"/>
      <c r="I40" s="262"/>
      <c r="J40" s="263"/>
      <c r="K40" s="263"/>
      <c r="L40" s="264"/>
      <c r="M40" s="252"/>
      <c r="N40" s="253"/>
      <c r="O40" s="254"/>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81"/>
      <c r="D41" s="282"/>
      <c r="E41" s="283"/>
      <c r="F41" s="170"/>
      <c r="G41" s="128" t="str">
        <f>C39</f>
        <v>介護従業者</v>
      </c>
      <c r="H41" s="248"/>
      <c r="I41" s="265"/>
      <c r="J41" s="266"/>
      <c r="K41" s="266"/>
      <c r="L41" s="267"/>
      <c r="M41" s="255"/>
      <c r="N41" s="256"/>
      <c r="O41" s="257"/>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75" t="s">
        <v>88</v>
      </c>
      <c r="D42" s="276"/>
      <c r="E42" s="277"/>
      <c r="F42" s="124"/>
      <c r="G42" s="126"/>
      <c r="H42" s="246" t="s">
        <v>114</v>
      </c>
      <c r="I42" s="259" t="s">
        <v>19</v>
      </c>
      <c r="J42" s="260"/>
      <c r="K42" s="260"/>
      <c r="L42" s="261"/>
      <c r="M42" s="249" t="s">
        <v>139</v>
      </c>
      <c r="N42" s="250"/>
      <c r="O42" s="251"/>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8"/>
      <c r="BA42" s="245"/>
      <c r="BB42" s="244"/>
      <c r="BC42" s="245"/>
      <c r="BD42" s="287"/>
      <c r="BE42" s="288"/>
      <c r="BF42" s="288"/>
      <c r="BG42" s="288"/>
      <c r="BH42" s="289"/>
    </row>
    <row r="43" spans="2:60" ht="20.25" customHeight="1" x14ac:dyDescent="0.4">
      <c r="B43" s="125">
        <f>B40+1</f>
        <v>8</v>
      </c>
      <c r="C43" s="278"/>
      <c r="D43" s="279"/>
      <c r="E43" s="280"/>
      <c r="F43" s="124" t="str">
        <f>C42</f>
        <v>介護従業者</v>
      </c>
      <c r="G43" s="126"/>
      <c r="H43" s="247"/>
      <c r="I43" s="262"/>
      <c r="J43" s="263"/>
      <c r="K43" s="263"/>
      <c r="L43" s="264"/>
      <c r="M43" s="252"/>
      <c r="N43" s="253"/>
      <c r="O43" s="254"/>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81"/>
      <c r="D44" s="282"/>
      <c r="E44" s="283"/>
      <c r="F44" s="170"/>
      <c r="G44" s="128" t="str">
        <f>C42</f>
        <v>介護従業者</v>
      </c>
      <c r="H44" s="248"/>
      <c r="I44" s="265"/>
      <c r="J44" s="266"/>
      <c r="K44" s="266"/>
      <c r="L44" s="267"/>
      <c r="M44" s="255"/>
      <c r="N44" s="256"/>
      <c r="O44" s="257"/>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75" t="s">
        <v>88</v>
      </c>
      <c r="D45" s="276"/>
      <c r="E45" s="277"/>
      <c r="F45" s="124"/>
      <c r="G45" s="126"/>
      <c r="H45" s="246" t="s">
        <v>114</v>
      </c>
      <c r="I45" s="259" t="s">
        <v>80</v>
      </c>
      <c r="J45" s="260"/>
      <c r="K45" s="260"/>
      <c r="L45" s="261"/>
      <c r="M45" s="249" t="s">
        <v>140</v>
      </c>
      <c r="N45" s="250"/>
      <c r="O45" s="251"/>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8"/>
      <c r="BA45" s="245"/>
      <c r="BB45" s="244"/>
      <c r="BC45" s="245"/>
      <c r="BD45" s="287"/>
      <c r="BE45" s="288"/>
      <c r="BF45" s="288"/>
      <c r="BG45" s="288"/>
      <c r="BH45" s="289"/>
    </row>
    <row r="46" spans="2:60" ht="20.25" customHeight="1" x14ac:dyDescent="0.4">
      <c r="B46" s="125">
        <f>B43+1</f>
        <v>9</v>
      </c>
      <c r="C46" s="278"/>
      <c r="D46" s="279"/>
      <c r="E46" s="280"/>
      <c r="F46" s="124" t="str">
        <f>C45</f>
        <v>介護従業者</v>
      </c>
      <c r="G46" s="126"/>
      <c r="H46" s="247"/>
      <c r="I46" s="262"/>
      <c r="J46" s="263"/>
      <c r="K46" s="263"/>
      <c r="L46" s="264"/>
      <c r="M46" s="252"/>
      <c r="N46" s="253"/>
      <c r="O46" s="254"/>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81"/>
      <c r="D47" s="282"/>
      <c r="E47" s="283"/>
      <c r="F47" s="170"/>
      <c r="G47" s="128" t="str">
        <f>C45</f>
        <v>介護従業者</v>
      </c>
      <c r="H47" s="248"/>
      <c r="I47" s="265"/>
      <c r="J47" s="266"/>
      <c r="K47" s="266"/>
      <c r="L47" s="267"/>
      <c r="M47" s="255"/>
      <c r="N47" s="256"/>
      <c r="O47" s="257"/>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75" t="s">
        <v>88</v>
      </c>
      <c r="D48" s="276"/>
      <c r="E48" s="277"/>
      <c r="F48" s="124"/>
      <c r="G48" s="126"/>
      <c r="H48" s="246" t="s">
        <v>131</v>
      </c>
      <c r="I48" s="259" t="s">
        <v>19</v>
      </c>
      <c r="J48" s="260"/>
      <c r="K48" s="260"/>
      <c r="L48" s="261"/>
      <c r="M48" s="249" t="s">
        <v>141</v>
      </c>
      <c r="N48" s="250"/>
      <c r="O48" s="251"/>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8"/>
      <c r="BA48" s="245"/>
      <c r="BB48" s="244"/>
      <c r="BC48" s="245"/>
      <c r="BD48" s="287"/>
      <c r="BE48" s="288"/>
      <c r="BF48" s="288"/>
      <c r="BG48" s="288"/>
      <c r="BH48" s="289"/>
    </row>
    <row r="49" spans="2:60" ht="20.25" customHeight="1" x14ac:dyDescent="0.4">
      <c r="B49" s="125">
        <f>B46+1</f>
        <v>10</v>
      </c>
      <c r="C49" s="278"/>
      <c r="D49" s="279"/>
      <c r="E49" s="280"/>
      <c r="F49" s="124" t="str">
        <f>C48</f>
        <v>介護従業者</v>
      </c>
      <c r="G49" s="126"/>
      <c r="H49" s="247"/>
      <c r="I49" s="262"/>
      <c r="J49" s="263"/>
      <c r="K49" s="263"/>
      <c r="L49" s="264"/>
      <c r="M49" s="252"/>
      <c r="N49" s="253"/>
      <c r="O49" s="254"/>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63.999999999999993</v>
      </c>
      <c r="BA49" s="297"/>
      <c r="BB49" s="298">
        <f>IF($BC$3="４週",AZ49/4,IF($BC$3="暦月",(AZ49/($BC$8/7)),""))</f>
        <v>15.999999999999998</v>
      </c>
      <c r="BC49" s="297"/>
      <c r="BD49" s="290"/>
      <c r="BE49" s="291"/>
      <c r="BF49" s="291"/>
      <c r="BG49" s="291"/>
      <c r="BH49" s="292"/>
    </row>
    <row r="50" spans="2:60" ht="20.25" customHeight="1" x14ac:dyDescent="0.4">
      <c r="B50" s="127"/>
      <c r="C50" s="281"/>
      <c r="D50" s="282"/>
      <c r="E50" s="283"/>
      <c r="F50" s="170"/>
      <c r="G50" s="128" t="str">
        <f>C48</f>
        <v>介護従業者</v>
      </c>
      <c r="H50" s="248"/>
      <c r="I50" s="265"/>
      <c r="J50" s="266"/>
      <c r="K50" s="266"/>
      <c r="L50" s="267"/>
      <c r="M50" s="255"/>
      <c r="N50" s="256"/>
      <c r="O50" s="257"/>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75" t="s">
        <v>88</v>
      </c>
      <c r="D51" s="276"/>
      <c r="E51" s="277"/>
      <c r="F51" s="124"/>
      <c r="G51" s="126"/>
      <c r="H51" s="246" t="s">
        <v>131</v>
      </c>
      <c r="I51" s="259" t="s">
        <v>19</v>
      </c>
      <c r="J51" s="260"/>
      <c r="K51" s="260"/>
      <c r="L51" s="261"/>
      <c r="M51" s="249" t="s">
        <v>142</v>
      </c>
      <c r="N51" s="250"/>
      <c r="O51" s="251"/>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8"/>
      <c r="BA51" s="245"/>
      <c r="BB51" s="244"/>
      <c r="BC51" s="245"/>
      <c r="BD51" s="287"/>
      <c r="BE51" s="288"/>
      <c r="BF51" s="288"/>
      <c r="BG51" s="288"/>
      <c r="BH51" s="289"/>
    </row>
    <row r="52" spans="2:60" ht="20.25" customHeight="1" x14ac:dyDescent="0.4">
      <c r="B52" s="125">
        <f>B49+1</f>
        <v>11</v>
      </c>
      <c r="C52" s="278"/>
      <c r="D52" s="279"/>
      <c r="E52" s="280"/>
      <c r="F52" s="124" t="str">
        <f>C51</f>
        <v>介護従業者</v>
      </c>
      <c r="G52" s="126"/>
      <c r="H52" s="247"/>
      <c r="I52" s="262"/>
      <c r="J52" s="263"/>
      <c r="K52" s="263"/>
      <c r="L52" s="264"/>
      <c r="M52" s="252"/>
      <c r="N52" s="253"/>
      <c r="O52" s="254"/>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71.999999999999986</v>
      </c>
      <c r="BA52" s="297"/>
      <c r="BB52" s="298">
        <f>IF($BC$3="４週",AZ52/4,IF($BC$3="暦月",(AZ52/($BC$8/7)),""))</f>
        <v>17.999999999999996</v>
      </c>
      <c r="BC52" s="297"/>
      <c r="BD52" s="290"/>
      <c r="BE52" s="291"/>
      <c r="BF52" s="291"/>
      <c r="BG52" s="291"/>
      <c r="BH52" s="292"/>
    </row>
    <row r="53" spans="2:60" ht="20.25" customHeight="1" x14ac:dyDescent="0.4">
      <c r="B53" s="127"/>
      <c r="C53" s="281"/>
      <c r="D53" s="282"/>
      <c r="E53" s="283"/>
      <c r="F53" s="170"/>
      <c r="G53" s="128" t="str">
        <f>C51</f>
        <v>介護従業者</v>
      </c>
      <c r="H53" s="248"/>
      <c r="I53" s="265"/>
      <c r="J53" s="266"/>
      <c r="K53" s="266"/>
      <c r="L53" s="267"/>
      <c r="M53" s="255"/>
      <c r="N53" s="256"/>
      <c r="O53" s="257"/>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75" t="s">
        <v>88</v>
      </c>
      <c r="D54" s="276"/>
      <c r="E54" s="277"/>
      <c r="F54" s="124"/>
      <c r="G54" s="126"/>
      <c r="H54" s="246" t="s">
        <v>131</v>
      </c>
      <c r="I54" s="259" t="s">
        <v>115</v>
      </c>
      <c r="J54" s="260"/>
      <c r="K54" s="260"/>
      <c r="L54" s="261"/>
      <c r="M54" s="249" t="s">
        <v>143</v>
      </c>
      <c r="N54" s="250"/>
      <c r="O54" s="251"/>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8"/>
      <c r="BA54" s="245"/>
      <c r="BB54" s="244"/>
      <c r="BC54" s="245"/>
      <c r="BD54" s="287"/>
      <c r="BE54" s="288"/>
      <c r="BF54" s="288"/>
      <c r="BG54" s="288"/>
      <c r="BH54" s="289"/>
    </row>
    <row r="55" spans="2:60" ht="20.25" customHeight="1" x14ac:dyDescent="0.4">
      <c r="B55" s="125">
        <f>B52+1</f>
        <v>12</v>
      </c>
      <c r="C55" s="278"/>
      <c r="D55" s="279"/>
      <c r="E55" s="280"/>
      <c r="F55" s="124" t="str">
        <f>C54</f>
        <v>介護従業者</v>
      </c>
      <c r="G55" s="126"/>
      <c r="H55" s="247"/>
      <c r="I55" s="262"/>
      <c r="J55" s="263"/>
      <c r="K55" s="263"/>
      <c r="L55" s="264"/>
      <c r="M55" s="252"/>
      <c r="N55" s="253"/>
      <c r="O55" s="254"/>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81"/>
      <c r="D56" s="282"/>
      <c r="E56" s="283"/>
      <c r="F56" s="170"/>
      <c r="G56" s="128" t="str">
        <f>C54</f>
        <v>介護従業者</v>
      </c>
      <c r="H56" s="248"/>
      <c r="I56" s="265"/>
      <c r="J56" s="266"/>
      <c r="K56" s="266"/>
      <c r="L56" s="267"/>
      <c r="M56" s="255"/>
      <c r="N56" s="256"/>
      <c r="O56" s="257"/>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75" t="s">
        <v>88</v>
      </c>
      <c r="D57" s="276"/>
      <c r="E57" s="277"/>
      <c r="F57" s="124"/>
      <c r="G57" s="126"/>
      <c r="H57" s="246" t="s">
        <v>131</v>
      </c>
      <c r="I57" s="259" t="s">
        <v>115</v>
      </c>
      <c r="J57" s="260"/>
      <c r="K57" s="260"/>
      <c r="L57" s="261"/>
      <c r="M57" s="249" t="s">
        <v>144</v>
      </c>
      <c r="N57" s="250"/>
      <c r="O57" s="251"/>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8"/>
      <c r="BA57" s="245"/>
      <c r="BB57" s="244"/>
      <c r="BC57" s="245"/>
      <c r="BD57" s="287"/>
      <c r="BE57" s="288"/>
      <c r="BF57" s="288"/>
      <c r="BG57" s="288"/>
      <c r="BH57" s="289"/>
    </row>
    <row r="58" spans="2:60" ht="20.25" customHeight="1" x14ac:dyDescent="0.4">
      <c r="B58" s="125">
        <f>B55+1</f>
        <v>13</v>
      </c>
      <c r="C58" s="278"/>
      <c r="D58" s="279"/>
      <c r="E58" s="280"/>
      <c r="F58" s="124" t="str">
        <f>C57</f>
        <v>介護従業者</v>
      </c>
      <c r="G58" s="126"/>
      <c r="H58" s="247"/>
      <c r="I58" s="262"/>
      <c r="J58" s="263"/>
      <c r="K58" s="263"/>
      <c r="L58" s="264"/>
      <c r="M58" s="252"/>
      <c r="N58" s="253"/>
      <c r="O58" s="254"/>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96</v>
      </c>
      <c r="BA58" s="297"/>
      <c r="BB58" s="298">
        <f>IF($BC$3="４週",AZ58/4,IF($BC$3="暦月",(AZ58/($BC$8/7)),""))</f>
        <v>24</v>
      </c>
      <c r="BC58" s="297"/>
      <c r="BD58" s="290"/>
      <c r="BE58" s="291"/>
      <c r="BF58" s="291"/>
      <c r="BG58" s="291"/>
      <c r="BH58" s="292"/>
    </row>
    <row r="59" spans="2:60" ht="20.25" customHeight="1" x14ac:dyDescent="0.4">
      <c r="B59" s="127"/>
      <c r="C59" s="281"/>
      <c r="D59" s="282"/>
      <c r="E59" s="283"/>
      <c r="F59" s="170"/>
      <c r="G59" s="128" t="str">
        <f>C57</f>
        <v>介護従業者</v>
      </c>
      <c r="H59" s="248"/>
      <c r="I59" s="265"/>
      <c r="J59" s="266"/>
      <c r="K59" s="266"/>
      <c r="L59" s="267"/>
      <c r="M59" s="255"/>
      <c r="N59" s="256"/>
      <c r="O59" s="257"/>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75" t="s">
        <v>88</v>
      </c>
      <c r="D60" s="276"/>
      <c r="E60" s="277"/>
      <c r="F60" s="124"/>
      <c r="G60" s="126"/>
      <c r="H60" s="246" t="s">
        <v>131</v>
      </c>
      <c r="I60" s="259" t="s">
        <v>115</v>
      </c>
      <c r="J60" s="260"/>
      <c r="K60" s="260"/>
      <c r="L60" s="261"/>
      <c r="M60" s="249" t="s">
        <v>145</v>
      </c>
      <c r="N60" s="250"/>
      <c r="O60" s="251"/>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8"/>
      <c r="BA60" s="245"/>
      <c r="BB60" s="244"/>
      <c r="BC60" s="245"/>
      <c r="BD60" s="287"/>
      <c r="BE60" s="288"/>
      <c r="BF60" s="288"/>
      <c r="BG60" s="288"/>
      <c r="BH60" s="289"/>
    </row>
    <row r="61" spans="2:60" ht="20.25" customHeight="1" x14ac:dyDescent="0.4">
      <c r="B61" s="125">
        <f>B58+1</f>
        <v>14</v>
      </c>
      <c r="C61" s="278"/>
      <c r="D61" s="279"/>
      <c r="E61" s="280"/>
      <c r="F61" s="124" t="str">
        <f>C60</f>
        <v>介護従業者</v>
      </c>
      <c r="G61" s="126"/>
      <c r="H61" s="247"/>
      <c r="I61" s="262"/>
      <c r="J61" s="263"/>
      <c r="K61" s="263"/>
      <c r="L61" s="264"/>
      <c r="M61" s="252"/>
      <c r="N61" s="253"/>
      <c r="O61" s="254"/>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81"/>
      <c r="D62" s="282"/>
      <c r="E62" s="283"/>
      <c r="F62" s="170"/>
      <c r="G62" s="128" t="str">
        <f>C60</f>
        <v>介護従業者</v>
      </c>
      <c r="H62" s="248"/>
      <c r="I62" s="265"/>
      <c r="J62" s="266"/>
      <c r="K62" s="266"/>
      <c r="L62" s="267"/>
      <c r="M62" s="255"/>
      <c r="N62" s="256"/>
      <c r="O62" s="257"/>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75" t="s">
        <v>88</v>
      </c>
      <c r="D63" s="276"/>
      <c r="E63" s="277"/>
      <c r="F63" s="124"/>
      <c r="G63" s="126"/>
      <c r="H63" s="246" t="s">
        <v>131</v>
      </c>
      <c r="I63" s="259" t="s">
        <v>115</v>
      </c>
      <c r="J63" s="260"/>
      <c r="K63" s="260"/>
      <c r="L63" s="261"/>
      <c r="M63" s="249" t="s">
        <v>146</v>
      </c>
      <c r="N63" s="250"/>
      <c r="O63" s="251"/>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8"/>
      <c r="BA63" s="245"/>
      <c r="BB63" s="244"/>
      <c r="BC63" s="245"/>
      <c r="BD63" s="287"/>
      <c r="BE63" s="288"/>
      <c r="BF63" s="288"/>
      <c r="BG63" s="288"/>
      <c r="BH63" s="289"/>
    </row>
    <row r="64" spans="2:60" ht="20.25" customHeight="1" x14ac:dyDescent="0.4">
      <c r="B64" s="125">
        <f>B61+1</f>
        <v>15</v>
      </c>
      <c r="C64" s="278"/>
      <c r="D64" s="279"/>
      <c r="E64" s="280"/>
      <c r="F64" s="124" t="str">
        <f>C63</f>
        <v>介護従業者</v>
      </c>
      <c r="G64" s="126"/>
      <c r="H64" s="247"/>
      <c r="I64" s="262"/>
      <c r="J64" s="263"/>
      <c r="K64" s="263"/>
      <c r="L64" s="264"/>
      <c r="M64" s="252"/>
      <c r="N64" s="253"/>
      <c r="O64" s="254"/>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39.999999999999993</v>
      </c>
      <c r="BA64" s="297"/>
      <c r="BB64" s="298">
        <f>IF($BC$3="４週",AZ64/4,IF($BC$3="暦月",(AZ64/($BC$8/7)),""))</f>
        <v>9.9999999999999982</v>
      </c>
      <c r="BC64" s="297"/>
      <c r="BD64" s="290"/>
      <c r="BE64" s="291"/>
      <c r="BF64" s="291"/>
      <c r="BG64" s="291"/>
      <c r="BH64" s="292"/>
    </row>
    <row r="65" spans="2:60" ht="20.25" customHeight="1" x14ac:dyDescent="0.4">
      <c r="B65" s="127"/>
      <c r="C65" s="281"/>
      <c r="D65" s="282"/>
      <c r="E65" s="283"/>
      <c r="F65" s="170"/>
      <c r="G65" s="128" t="str">
        <f>C63</f>
        <v>介護従業者</v>
      </c>
      <c r="H65" s="248"/>
      <c r="I65" s="265"/>
      <c r="J65" s="266"/>
      <c r="K65" s="266"/>
      <c r="L65" s="267"/>
      <c r="M65" s="255"/>
      <c r="N65" s="256"/>
      <c r="O65" s="257"/>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75" t="s">
        <v>88</v>
      </c>
      <c r="D66" s="276"/>
      <c r="E66" s="277"/>
      <c r="F66" s="124"/>
      <c r="G66" s="126"/>
      <c r="H66" s="246" t="s">
        <v>131</v>
      </c>
      <c r="I66" s="259" t="s">
        <v>115</v>
      </c>
      <c r="J66" s="260"/>
      <c r="K66" s="260"/>
      <c r="L66" s="261"/>
      <c r="M66" s="249" t="s">
        <v>147</v>
      </c>
      <c r="N66" s="250"/>
      <c r="O66" s="251"/>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8"/>
      <c r="BA66" s="245"/>
      <c r="BB66" s="244"/>
      <c r="BC66" s="245"/>
      <c r="BD66" s="287"/>
      <c r="BE66" s="288"/>
      <c r="BF66" s="288"/>
      <c r="BG66" s="288"/>
      <c r="BH66" s="289"/>
    </row>
    <row r="67" spans="2:60" ht="20.25" customHeight="1" x14ac:dyDescent="0.4">
      <c r="B67" s="125">
        <f>B64+1</f>
        <v>16</v>
      </c>
      <c r="C67" s="278"/>
      <c r="D67" s="279"/>
      <c r="E67" s="280"/>
      <c r="F67" s="124" t="str">
        <f>C66</f>
        <v>介護従業者</v>
      </c>
      <c r="G67" s="126"/>
      <c r="H67" s="247"/>
      <c r="I67" s="262"/>
      <c r="J67" s="263"/>
      <c r="K67" s="263"/>
      <c r="L67" s="264"/>
      <c r="M67" s="252"/>
      <c r="N67" s="253"/>
      <c r="O67" s="254"/>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72</v>
      </c>
      <c r="BA67" s="297"/>
      <c r="BB67" s="298">
        <f>IF($BC$3="４週",AZ67/4,IF($BC$3="暦月",(AZ67/($BC$8/7)),""))</f>
        <v>18</v>
      </c>
      <c r="BC67" s="297"/>
      <c r="BD67" s="290"/>
      <c r="BE67" s="291"/>
      <c r="BF67" s="291"/>
      <c r="BG67" s="291"/>
      <c r="BH67" s="292"/>
    </row>
    <row r="68" spans="2:60" ht="20.25" customHeight="1" thickBot="1" x14ac:dyDescent="0.45">
      <c r="B68" s="125"/>
      <c r="C68" s="284"/>
      <c r="D68" s="285"/>
      <c r="E68" s="286"/>
      <c r="F68" s="172"/>
      <c r="G68" s="131" t="str">
        <f>C66</f>
        <v>介護従業者</v>
      </c>
      <c r="H68" s="271"/>
      <c r="I68" s="268"/>
      <c r="J68" s="269"/>
      <c r="K68" s="269"/>
      <c r="L68" s="270"/>
      <c r="M68" s="272"/>
      <c r="N68" s="273"/>
      <c r="O68" s="274"/>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30" t="s">
        <v>230</v>
      </c>
      <c r="C69" s="331"/>
      <c r="D69" s="331"/>
      <c r="E69" s="331"/>
      <c r="F69" s="331"/>
      <c r="G69" s="331"/>
      <c r="H69" s="331"/>
      <c r="I69" s="331"/>
      <c r="J69" s="331"/>
      <c r="K69" s="331"/>
      <c r="L69" s="331"/>
      <c r="M69" s="331"/>
      <c r="N69" s="331"/>
      <c r="O69" s="331"/>
      <c r="P69" s="331"/>
      <c r="Q69" s="331"/>
      <c r="R69" s="331"/>
      <c r="S69" s="331"/>
      <c r="T69" s="332"/>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12"/>
      <c r="BA69" s="313"/>
      <c r="BB69" s="318"/>
      <c r="BC69" s="319"/>
      <c r="BD69" s="319"/>
      <c r="BE69" s="319"/>
      <c r="BF69" s="319"/>
      <c r="BG69" s="319"/>
      <c r="BH69" s="320"/>
    </row>
    <row r="70" spans="2:60" ht="20.25" customHeight="1" x14ac:dyDescent="0.4">
      <c r="B70" s="333" t="s">
        <v>231</v>
      </c>
      <c r="C70" s="334"/>
      <c r="D70" s="334"/>
      <c r="E70" s="334"/>
      <c r="F70" s="334"/>
      <c r="G70" s="334"/>
      <c r="H70" s="334"/>
      <c r="I70" s="334"/>
      <c r="J70" s="334"/>
      <c r="K70" s="334"/>
      <c r="L70" s="334"/>
      <c r="M70" s="334"/>
      <c r="N70" s="334"/>
      <c r="O70" s="334"/>
      <c r="P70" s="334"/>
      <c r="Q70" s="334"/>
      <c r="R70" s="334"/>
      <c r="S70" s="334"/>
      <c r="T70" s="335"/>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4"/>
      <c r="BA70" s="315"/>
      <c r="BB70" s="321"/>
      <c r="BC70" s="322"/>
      <c r="BD70" s="322"/>
      <c r="BE70" s="322"/>
      <c r="BF70" s="322"/>
      <c r="BG70" s="322"/>
      <c r="BH70" s="323"/>
    </row>
    <row r="71" spans="2:60" ht="20.25" customHeight="1" x14ac:dyDescent="0.4">
      <c r="B71" s="333" t="s">
        <v>232</v>
      </c>
      <c r="C71" s="334"/>
      <c r="D71" s="334"/>
      <c r="E71" s="334"/>
      <c r="F71" s="334"/>
      <c r="G71" s="334"/>
      <c r="H71" s="334"/>
      <c r="I71" s="334"/>
      <c r="J71" s="334"/>
      <c r="K71" s="334"/>
      <c r="L71" s="334"/>
      <c r="M71" s="334"/>
      <c r="N71" s="334"/>
      <c r="O71" s="334"/>
      <c r="P71" s="334"/>
      <c r="Q71" s="334"/>
      <c r="R71" s="334"/>
      <c r="S71" s="334"/>
      <c r="T71" s="335"/>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21"/>
      <c r="BC71" s="322"/>
      <c r="BD71" s="322"/>
      <c r="BE71" s="322"/>
      <c r="BF71" s="322"/>
      <c r="BG71" s="322"/>
      <c r="BH71" s="323"/>
    </row>
    <row r="72" spans="2:60" ht="20.25" customHeight="1" x14ac:dyDescent="0.4">
      <c r="B72" s="333" t="s">
        <v>233</v>
      </c>
      <c r="C72" s="334"/>
      <c r="D72" s="334"/>
      <c r="E72" s="334"/>
      <c r="F72" s="334"/>
      <c r="G72" s="334"/>
      <c r="H72" s="334"/>
      <c r="I72" s="334"/>
      <c r="J72" s="334"/>
      <c r="K72" s="334"/>
      <c r="L72" s="334"/>
      <c r="M72" s="334"/>
      <c r="N72" s="334"/>
      <c r="O72" s="334"/>
      <c r="P72" s="334"/>
      <c r="Q72" s="334"/>
      <c r="R72" s="334"/>
      <c r="S72" s="334"/>
      <c r="T72" s="335"/>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6"/>
      <c r="BA72" s="317"/>
      <c r="BB72" s="321"/>
      <c r="BC72" s="322"/>
      <c r="BD72" s="322"/>
      <c r="BE72" s="322"/>
      <c r="BF72" s="322"/>
      <c r="BG72" s="322"/>
      <c r="BH72" s="323"/>
    </row>
    <row r="73" spans="2:60" ht="20.25" customHeight="1" x14ac:dyDescent="0.4">
      <c r="B73" s="333" t="s">
        <v>234</v>
      </c>
      <c r="C73" s="334"/>
      <c r="D73" s="334"/>
      <c r="E73" s="334"/>
      <c r="F73" s="334"/>
      <c r="G73" s="334"/>
      <c r="H73" s="334"/>
      <c r="I73" s="334"/>
      <c r="J73" s="334"/>
      <c r="K73" s="334"/>
      <c r="L73" s="334"/>
      <c r="M73" s="334"/>
      <c r="N73" s="334"/>
      <c r="O73" s="334"/>
      <c r="P73" s="334"/>
      <c r="Q73" s="334"/>
      <c r="R73" s="334"/>
      <c r="S73" s="334"/>
      <c r="T73" s="335"/>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6">
        <f>IF($BC$3="４週",SUM(U73:AV73),IF($BC$3="暦月",SUM(U73:AY73),""))</f>
        <v>1312</v>
      </c>
      <c r="BA73" s="337"/>
      <c r="BB73" s="321"/>
      <c r="BC73" s="322"/>
      <c r="BD73" s="322"/>
      <c r="BE73" s="322"/>
      <c r="BF73" s="322"/>
      <c r="BG73" s="322"/>
      <c r="BH73" s="323"/>
    </row>
    <row r="74" spans="2:60" ht="20.25" customHeight="1" thickBot="1" x14ac:dyDescent="0.45">
      <c r="B74" s="327" t="s">
        <v>235</v>
      </c>
      <c r="C74" s="328"/>
      <c r="D74" s="328"/>
      <c r="E74" s="328"/>
      <c r="F74" s="328"/>
      <c r="G74" s="328"/>
      <c r="H74" s="328"/>
      <c r="I74" s="328"/>
      <c r="J74" s="328"/>
      <c r="K74" s="328"/>
      <c r="L74" s="328"/>
      <c r="M74" s="328"/>
      <c r="N74" s="328"/>
      <c r="O74" s="328"/>
      <c r="P74" s="328"/>
      <c r="Q74" s="328"/>
      <c r="R74" s="328"/>
      <c r="S74" s="328"/>
      <c r="T74" s="329"/>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10">
        <f>IF($BC$3="４週",SUM(U74:AV74),IF($BC$3="暦月",SUM(U74:AY74),""))</f>
        <v>280</v>
      </c>
      <c r="BA74" s="311"/>
      <c r="BB74" s="324"/>
      <c r="BC74" s="325"/>
      <c r="BD74" s="325"/>
      <c r="BE74" s="325"/>
      <c r="BF74" s="325"/>
      <c r="BG74" s="325"/>
      <c r="BH74" s="326"/>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5" zoomScaleNormal="75" workbookViewId="0">
      <selection activeCell="AB18" sqref="AB18"/>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8" t="s">
        <v>35</v>
      </c>
      <c r="G4" s="398"/>
      <c r="H4" s="398"/>
      <c r="I4" s="398"/>
      <c r="J4" s="398"/>
      <c r="K4" s="398"/>
      <c r="L4" s="398"/>
      <c r="N4" s="398" t="s">
        <v>66</v>
      </c>
      <c r="O4" s="398"/>
      <c r="P4" s="398"/>
      <c r="R4" s="398" t="s">
        <v>65</v>
      </c>
      <c r="S4" s="398"/>
      <c r="T4" s="398"/>
      <c r="U4" s="398"/>
      <c r="V4" s="398"/>
      <c r="W4" s="398"/>
      <c r="X4" s="398"/>
      <c r="Z4" s="163" t="s">
        <v>75</v>
      </c>
      <c r="AB4" s="398"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8"/>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topLeftCell="O1" zoomScale="75" zoomScaleNormal="55" zoomScaleSheetLayoutView="75" workbookViewId="0">
      <selection activeCell="AP12" sqref="AP1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81" t="s">
        <v>106</v>
      </c>
      <c r="AS1" s="382"/>
      <c r="AT1" s="382"/>
      <c r="AU1" s="382"/>
      <c r="AV1" s="382"/>
      <c r="AW1" s="382"/>
      <c r="AX1" s="382"/>
      <c r="AY1" s="382"/>
      <c r="AZ1" s="382"/>
      <c r="BA1" s="382"/>
      <c r="BB1" s="382"/>
      <c r="BC1" s="382"/>
      <c r="BD1" s="382"/>
      <c r="BE1" s="382"/>
      <c r="BF1" s="382"/>
      <c r="BG1" s="382"/>
      <c r="BH1" s="9" t="s">
        <v>2</v>
      </c>
    </row>
    <row r="2" spans="2:65" s="8" customFormat="1" ht="20.25" customHeight="1" x14ac:dyDescent="0.4">
      <c r="H2" s="7"/>
      <c r="K2" s="7"/>
      <c r="L2" s="7"/>
      <c r="N2" s="9"/>
      <c r="O2" s="9"/>
      <c r="P2" s="9"/>
      <c r="Q2" s="9"/>
      <c r="R2" s="9"/>
      <c r="S2" s="9"/>
      <c r="T2" s="9"/>
      <c r="U2" s="9"/>
      <c r="Z2" s="112" t="s">
        <v>27</v>
      </c>
      <c r="AA2" s="383"/>
      <c r="AB2" s="383"/>
      <c r="AC2" s="112" t="s">
        <v>28</v>
      </c>
      <c r="AD2" s="384" t="str">
        <f>IF(AA2=0,"",YEAR(DATE(2018+AA2,1,1)))</f>
        <v/>
      </c>
      <c r="AE2" s="384"/>
      <c r="AF2" s="113" t="s">
        <v>29</v>
      </c>
      <c r="AG2" s="113" t="s">
        <v>1</v>
      </c>
      <c r="AH2" s="383"/>
      <c r="AI2" s="383"/>
      <c r="AJ2" s="113" t="s">
        <v>24</v>
      </c>
      <c r="AQ2" s="9" t="s">
        <v>31</v>
      </c>
      <c r="AR2" s="383" t="s">
        <v>32</v>
      </c>
      <c r="AS2" s="383"/>
      <c r="AT2" s="383"/>
      <c r="AU2" s="383"/>
      <c r="AV2" s="383"/>
      <c r="AW2" s="383"/>
      <c r="AX2" s="383"/>
      <c r="AY2" s="383"/>
      <c r="AZ2" s="383"/>
      <c r="BA2" s="383"/>
      <c r="BB2" s="383"/>
      <c r="BC2" s="383"/>
      <c r="BD2" s="383"/>
      <c r="BE2" s="383"/>
      <c r="BF2" s="383"/>
      <c r="BG2" s="3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5" t="s">
        <v>197</v>
      </c>
      <c r="BD3" s="386"/>
      <c r="BE3" s="386"/>
      <c r="BF3" s="387"/>
      <c r="BG3" s="9"/>
    </row>
    <row r="4" spans="2:65" s="8" customFormat="1" ht="20.25" customHeight="1" x14ac:dyDescent="0.4">
      <c r="H4" s="7"/>
      <c r="K4" s="7"/>
      <c r="M4" s="9"/>
      <c r="N4" s="9"/>
      <c r="O4" s="9"/>
      <c r="P4" s="9"/>
      <c r="Q4" s="9"/>
      <c r="R4" s="9"/>
      <c r="S4" s="9"/>
      <c r="AA4" s="35"/>
      <c r="AB4" s="35"/>
      <c r="AC4" s="36"/>
      <c r="AD4" s="37"/>
      <c r="AE4" s="36"/>
      <c r="BB4" s="38" t="s">
        <v>166</v>
      </c>
      <c r="BC4" s="385" t="s">
        <v>167</v>
      </c>
      <c r="BD4" s="386"/>
      <c r="BE4" s="386"/>
      <c r="BF4" s="3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8">
        <v>40</v>
      </c>
      <c r="AZ6" s="389"/>
      <c r="BA6" s="2" t="s">
        <v>22</v>
      </c>
      <c r="BB6" s="6"/>
      <c r="BC6" s="388">
        <v>160</v>
      </c>
      <c r="BD6" s="389"/>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90" t="e">
        <f>DAY(EOMONTH(DATE(AD2,AH2,1),0))</f>
        <v>#VALUE!</v>
      </c>
      <c r="BD8" s="391"/>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8"/>
      <c r="BD10" s="389"/>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9">
        <v>0.29166666666666669</v>
      </c>
      <c r="BC13" s="340"/>
      <c r="BD13" s="341"/>
      <c r="BE13" s="76" t="s">
        <v>17</v>
      </c>
      <c r="BF13" s="339">
        <v>0.83333333333333337</v>
      </c>
      <c r="BG13" s="340"/>
      <c r="BH13" s="341"/>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9">
        <v>0.83333333333333337</v>
      </c>
      <c r="BC14" s="340"/>
      <c r="BD14" s="341"/>
      <c r="BE14" s="76" t="s">
        <v>17</v>
      </c>
      <c r="BF14" s="339">
        <v>0.29166666666666669</v>
      </c>
      <c r="BG14" s="340"/>
      <c r="BH14" s="341"/>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5" t="s">
        <v>20</v>
      </c>
      <c r="C16" s="348" t="s">
        <v>223</v>
      </c>
      <c r="D16" s="349"/>
      <c r="E16" s="350"/>
      <c r="F16" s="183"/>
      <c r="G16" s="186"/>
      <c r="H16" s="357" t="s">
        <v>224</v>
      </c>
      <c r="I16" s="360" t="s">
        <v>225</v>
      </c>
      <c r="J16" s="349"/>
      <c r="K16" s="349"/>
      <c r="L16" s="350"/>
      <c r="M16" s="360" t="s">
        <v>226</v>
      </c>
      <c r="N16" s="349"/>
      <c r="O16" s="350"/>
      <c r="P16" s="360" t="s">
        <v>102</v>
      </c>
      <c r="Q16" s="349"/>
      <c r="R16" s="349"/>
      <c r="S16" s="349"/>
      <c r="T16" s="375"/>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63" t="str">
        <f>IF(BC3="計画","(11)1～4週目の勤務時間数合計","(11)1か月の勤務時間数　合計")</f>
        <v>(11)1か月の勤務時間数　合計</v>
      </c>
      <c r="BA16" s="364"/>
      <c r="BB16" s="369" t="s">
        <v>228</v>
      </c>
      <c r="BC16" s="370"/>
      <c r="BD16" s="348" t="s">
        <v>229</v>
      </c>
      <c r="BE16" s="349"/>
      <c r="BF16" s="349"/>
      <c r="BG16" s="349"/>
      <c r="BH16" s="375"/>
    </row>
    <row r="17" spans="2:60" ht="20.25" customHeight="1" x14ac:dyDescent="0.4">
      <c r="B17" s="346"/>
      <c r="C17" s="351"/>
      <c r="D17" s="352"/>
      <c r="E17" s="353"/>
      <c r="F17" s="184"/>
      <c r="G17" s="187"/>
      <c r="H17" s="358"/>
      <c r="I17" s="361"/>
      <c r="J17" s="352"/>
      <c r="K17" s="352"/>
      <c r="L17" s="353"/>
      <c r="M17" s="361"/>
      <c r="N17" s="352"/>
      <c r="O17" s="353"/>
      <c r="P17" s="361"/>
      <c r="Q17" s="352"/>
      <c r="R17" s="352"/>
      <c r="S17" s="352"/>
      <c r="T17" s="376"/>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5"/>
      <c r="BA17" s="366"/>
      <c r="BB17" s="371"/>
      <c r="BC17" s="372"/>
      <c r="BD17" s="351"/>
      <c r="BE17" s="352"/>
      <c r="BF17" s="352"/>
      <c r="BG17" s="352"/>
      <c r="BH17" s="376"/>
    </row>
    <row r="18" spans="2:60" ht="20.25" customHeight="1" x14ac:dyDescent="0.4">
      <c r="B18" s="346"/>
      <c r="C18" s="351"/>
      <c r="D18" s="352"/>
      <c r="E18" s="353"/>
      <c r="F18" s="184"/>
      <c r="G18" s="187"/>
      <c r="H18" s="358"/>
      <c r="I18" s="361"/>
      <c r="J18" s="352"/>
      <c r="K18" s="352"/>
      <c r="L18" s="353"/>
      <c r="M18" s="361"/>
      <c r="N18" s="352"/>
      <c r="O18" s="353"/>
      <c r="P18" s="361"/>
      <c r="Q18" s="352"/>
      <c r="R18" s="352"/>
      <c r="S18" s="352"/>
      <c r="T18" s="376"/>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5"/>
      <c r="BA18" s="366"/>
      <c r="BB18" s="371"/>
      <c r="BC18" s="372"/>
      <c r="BD18" s="351"/>
      <c r="BE18" s="352"/>
      <c r="BF18" s="352"/>
      <c r="BG18" s="352"/>
      <c r="BH18" s="376"/>
    </row>
    <row r="19" spans="2:60" ht="20.25" hidden="1" customHeight="1" x14ac:dyDescent="0.4">
      <c r="B19" s="346"/>
      <c r="C19" s="351"/>
      <c r="D19" s="352"/>
      <c r="E19" s="353"/>
      <c r="F19" s="184"/>
      <c r="G19" s="187"/>
      <c r="H19" s="358"/>
      <c r="I19" s="361"/>
      <c r="J19" s="352"/>
      <c r="K19" s="352"/>
      <c r="L19" s="353"/>
      <c r="M19" s="361"/>
      <c r="N19" s="352"/>
      <c r="O19" s="353"/>
      <c r="P19" s="361"/>
      <c r="Q19" s="352"/>
      <c r="R19" s="352"/>
      <c r="S19" s="352"/>
      <c r="T19" s="376"/>
      <c r="U19" s="132" t="e">
        <f>WEEKDAY(DATE($AD$2,$AH$2,1))</f>
        <v>#VALUE!</v>
      </c>
      <c r="V19" s="133" t="e">
        <f>WEEKDAY(DATE($AD$2,$AH$2,2))</f>
        <v>#VALUE!</v>
      </c>
      <c r="W19" s="133" t="e">
        <f>WEEKDAY(DATE($AD$2,$AH$2,3))</f>
        <v>#VALUE!</v>
      </c>
      <c r="X19" s="133" t="e">
        <f>WEEKDAY(DATE($AD$2,$AH$2,4))</f>
        <v>#VALUE!</v>
      </c>
      <c r="Y19" s="133" t="e">
        <f>WEEKDAY(DATE($AD$2,$AH$2,5))</f>
        <v>#VALUE!</v>
      </c>
      <c r="Z19" s="133" t="e">
        <f>WEEKDAY(DATE($AD$2,$AH$2,6))</f>
        <v>#VALUE!</v>
      </c>
      <c r="AA19" s="134" t="e">
        <f>WEEKDAY(DATE($AD$2,$AH$2,7))</f>
        <v>#VALUE!</v>
      </c>
      <c r="AB19" s="135" t="e">
        <f>WEEKDAY(DATE($AD$2,$AH$2,8))</f>
        <v>#VALUE!</v>
      </c>
      <c r="AC19" s="133" t="e">
        <f>WEEKDAY(DATE($AD$2,$AH$2,9))</f>
        <v>#VALUE!</v>
      </c>
      <c r="AD19" s="133" t="e">
        <f>WEEKDAY(DATE($AD$2,$AH$2,10))</f>
        <v>#VALUE!</v>
      </c>
      <c r="AE19" s="133" t="e">
        <f>WEEKDAY(DATE($AD$2,$AH$2,11))</f>
        <v>#VALUE!</v>
      </c>
      <c r="AF19" s="133" t="e">
        <f>WEEKDAY(DATE($AD$2,$AH$2,12))</f>
        <v>#VALUE!</v>
      </c>
      <c r="AG19" s="133" t="e">
        <f>WEEKDAY(DATE($AD$2,$AH$2,13))</f>
        <v>#VALUE!</v>
      </c>
      <c r="AH19" s="134" t="e">
        <f>WEEKDAY(DATE($AD$2,$AH$2,14))</f>
        <v>#VALUE!</v>
      </c>
      <c r="AI19" s="135" t="e">
        <f>WEEKDAY(DATE($AD$2,$AH$2,15))</f>
        <v>#VALUE!</v>
      </c>
      <c r="AJ19" s="133" t="e">
        <f>WEEKDAY(DATE($AD$2,$AH$2,16))</f>
        <v>#VALUE!</v>
      </c>
      <c r="AK19" s="133" t="e">
        <f>WEEKDAY(DATE($AD$2,$AH$2,17))</f>
        <v>#VALUE!</v>
      </c>
      <c r="AL19" s="133" t="e">
        <f>WEEKDAY(DATE($AD$2,$AH$2,18))</f>
        <v>#VALUE!</v>
      </c>
      <c r="AM19" s="133" t="e">
        <f>WEEKDAY(DATE($AD$2,$AH$2,19))</f>
        <v>#VALUE!</v>
      </c>
      <c r="AN19" s="133" t="e">
        <f>WEEKDAY(DATE($AD$2,$AH$2,20))</f>
        <v>#VALUE!</v>
      </c>
      <c r="AO19" s="134" t="e">
        <f>WEEKDAY(DATE($AD$2,$AH$2,21))</f>
        <v>#VALUE!</v>
      </c>
      <c r="AP19" s="135" t="e">
        <f>WEEKDAY(DATE($AD$2,$AH$2,22))</f>
        <v>#VALUE!</v>
      </c>
      <c r="AQ19" s="133" t="e">
        <f>WEEKDAY(DATE($AD$2,$AH$2,23))</f>
        <v>#VALUE!</v>
      </c>
      <c r="AR19" s="133" t="e">
        <f>WEEKDAY(DATE($AD$2,$AH$2,24))</f>
        <v>#VALUE!</v>
      </c>
      <c r="AS19" s="133" t="e">
        <f>WEEKDAY(DATE($AD$2,$AH$2,25))</f>
        <v>#VALUE!</v>
      </c>
      <c r="AT19" s="133" t="e">
        <f>WEEKDAY(DATE($AD$2,$AH$2,26))</f>
        <v>#VALUE!</v>
      </c>
      <c r="AU19" s="133" t="e">
        <f>WEEKDAY(DATE($AD$2,$AH$2,27))</f>
        <v>#VALUE!</v>
      </c>
      <c r="AV19" s="134" t="e">
        <f>WEEKDAY(DATE($AD$2,$AH$2,28))</f>
        <v>#VALUE!</v>
      </c>
      <c r="AW19" s="135">
        <f>IF(AW18=29,WEEKDAY(DATE($AD$2,$AH$2,29)),0)</f>
        <v>0</v>
      </c>
      <c r="AX19" s="133">
        <f>IF(AX18=30,WEEKDAY(DATE($AD$2,$AH$2,30)),0)</f>
        <v>0</v>
      </c>
      <c r="AY19" s="134">
        <f>IF(AY18=31,WEEKDAY(DATE($AD$2,$AH$2,31)),0)</f>
        <v>0</v>
      </c>
      <c r="AZ19" s="365"/>
      <c r="BA19" s="366"/>
      <c r="BB19" s="371"/>
      <c r="BC19" s="372"/>
      <c r="BD19" s="351"/>
      <c r="BE19" s="352"/>
      <c r="BF19" s="352"/>
      <c r="BG19" s="352"/>
      <c r="BH19" s="376"/>
    </row>
    <row r="20" spans="2:60" ht="20.25" customHeight="1" thickBot="1" x14ac:dyDescent="0.45">
      <c r="B20" s="347"/>
      <c r="C20" s="354"/>
      <c r="D20" s="355"/>
      <c r="E20" s="356"/>
      <c r="F20" s="185"/>
      <c r="G20" s="188"/>
      <c r="H20" s="359"/>
      <c r="I20" s="362"/>
      <c r="J20" s="355"/>
      <c r="K20" s="355"/>
      <c r="L20" s="356"/>
      <c r="M20" s="362"/>
      <c r="N20" s="355"/>
      <c r="O20" s="356"/>
      <c r="P20" s="362"/>
      <c r="Q20" s="355"/>
      <c r="R20" s="355"/>
      <c r="S20" s="355"/>
      <c r="T20" s="377"/>
      <c r="U20" s="139" t="e">
        <f>IF(U19=1,"日",IF(U19=2,"月",IF(U19=3,"火",IF(U19=4,"水",IF(U19=5,"木",IF(U19=6,"金","土"))))))</f>
        <v>#VALUE!</v>
      </c>
      <c r="V20" s="140" t="e">
        <f t="shared" ref="V20:AV20" si="0">IF(V19=1,"日",IF(V19=2,"月",IF(V19=3,"火",IF(V19=4,"水",IF(V19=5,"木",IF(V19=6,"金","土"))))))</f>
        <v>#VALUE!</v>
      </c>
      <c r="W20" s="140" t="e">
        <f t="shared" si="0"/>
        <v>#VALUE!</v>
      </c>
      <c r="X20" s="140" t="e">
        <f t="shared" si="0"/>
        <v>#VALUE!</v>
      </c>
      <c r="Y20" s="140" t="e">
        <f t="shared" si="0"/>
        <v>#VALUE!</v>
      </c>
      <c r="Z20" s="140" t="e">
        <f t="shared" si="0"/>
        <v>#VALUE!</v>
      </c>
      <c r="AA20" s="141" t="e">
        <f t="shared" si="0"/>
        <v>#VALUE!</v>
      </c>
      <c r="AB20" s="142" t="e">
        <f>IF(AB19=1,"日",IF(AB19=2,"月",IF(AB19=3,"火",IF(AB19=4,"水",IF(AB19=5,"木",IF(AB19=6,"金","土"))))))</f>
        <v>#VALUE!</v>
      </c>
      <c r="AC20" s="140" t="e">
        <f t="shared" si="0"/>
        <v>#VALUE!</v>
      </c>
      <c r="AD20" s="140" t="e">
        <f t="shared" si="0"/>
        <v>#VALUE!</v>
      </c>
      <c r="AE20" s="140" t="e">
        <f t="shared" si="0"/>
        <v>#VALUE!</v>
      </c>
      <c r="AF20" s="140" t="e">
        <f t="shared" si="0"/>
        <v>#VALUE!</v>
      </c>
      <c r="AG20" s="140" t="e">
        <f t="shared" si="0"/>
        <v>#VALUE!</v>
      </c>
      <c r="AH20" s="141" t="e">
        <f t="shared" si="0"/>
        <v>#VALUE!</v>
      </c>
      <c r="AI20" s="142" t="e">
        <f>IF(AI19=1,"日",IF(AI19=2,"月",IF(AI19=3,"火",IF(AI19=4,"水",IF(AI19=5,"木",IF(AI19=6,"金","土"))))))</f>
        <v>#VALUE!</v>
      </c>
      <c r="AJ20" s="140" t="e">
        <f t="shared" si="0"/>
        <v>#VALUE!</v>
      </c>
      <c r="AK20" s="140" t="e">
        <f t="shared" si="0"/>
        <v>#VALUE!</v>
      </c>
      <c r="AL20" s="140" t="e">
        <f t="shared" si="0"/>
        <v>#VALUE!</v>
      </c>
      <c r="AM20" s="140" t="e">
        <f t="shared" si="0"/>
        <v>#VALUE!</v>
      </c>
      <c r="AN20" s="140" t="e">
        <f t="shared" si="0"/>
        <v>#VALUE!</v>
      </c>
      <c r="AO20" s="141" t="e">
        <f t="shared" si="0"/>
        <v>#VALUE!</v>
      </c>
      <c r="AP20" s="142" t="e">
        <f>IF(AP19=1,"日",IF(AP19=2,"月",IF(AP19=3,"火",IF(AP19=4,"水",IF(AP19=5,"木",IF(AP19=6,"金","土"))))))</f>
        <v>#VALUE!</v>
      </c>
      <c r="AQ20" s="140" t="e">
        <f t="shared" si="0"/>
        <v>#VALUE!</v>
      </c>
      <c r="AR20" s="140" t="e">
        <f t="shared" si="0"/>
        <v>#VALUE!</v>
      </c>
      <c r="AS20" s="140" t="e">
        <f t="shared" si="0"/>
        <v>#VALUE!</v>
      </c>
      <c r="AT20" s="140" t="e">
        <f t="shared" si="0"/>
        <v>#VALUE!</v>
      </c>
      <c r="AU20" s="140" t="e">
        <f t="shared" si="0"/>
        <v>#VALUE!</v>
      </c>
      <c r="AV20" s="141" t="e">
        <f t="shared" si="0"/>
        <v>#VALUE!</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7"/>
      <c r="BA20" s="368"/>
      <c r="BB20" s="373"/>
      <c r="BC20" s="374"/>
      <c r="BD20" s="354"/>
      <c r="BE20" s="355"/>
      <c r="BF20" s="355"/>
      <c r="BG20" s="355"/>
      <c r="BH20" s="377"/>
    </row>
    <row r="21" spans="2:60" ht="20.25" customHeight="1" x14ac:dyDescent="0.4">
      <c r="B21" s="122"/>
      <c r="C21" s="302"/>
      <c r="D21" s="303"/>
      <c r="E21" s="304"/>
      <c r="F21" s="181"/>
      <c r="G21" s="182"/>
      <c r="H21" s="308"/>
      <c r="I21" s="305"/>
      <c r="J21" s="306"/>
      <c r="K21" s="306"/>
      <c r="L21" s="307"/>
      <c r="M21" s="342"/>
      <c r="N21" s="343"/>
      <c r="O21" s="344"/>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2"/>
      <c r="BA21" s="393"/>
      <c r="BB21" s="394"/>
      <c r="BC21" s="393"/>
      <c r="BD21" s="395"/>
      <c r="BE21" s="396"/>
      <c r="BF21" s="396"/>
      <c r="BG21" s="396"/>
      <c r="BH21" s="397"/>
    </row>
    <row r="22" spans="2:60" ht="20.25" customHeight="1" x14ac:dyDescent="0.4">
      <c r="B22" s="125">
        <v>1</v>
      </c>
      <c r="C22" s="278"/>
      <c r="D22" s="279"/>
      <c r="E22" s="280"/>
      <c r="F22" s="178">
        <f>C21</f>
        <v>0</v>
      </c>
      <c r="G22" s="174"/>
      <c r="H22" s="247"/>
      <c r="I22" s="262"/>
      <c r="J22" s="263"/>
      <c r="K22" s="263"/>
      <c r="L22" s="264"/>
      <c r="M22" s="252"/>
      <c r="N22" s="253"/>
      <c r="O22" s="254"/>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81"/>
      <c r="D23" s="282"/>
      <c r="E23" s="283"/>
      <c r="F23" s="179"/>
      <c r="G23" s="175">
        <f>C21</f>
        <v>0</v>
      </c>
      <c r="H23" s="248"/>
      <c r="I23" s="265"/>
      <c r="J23" s="266"/>
      <c r="K23" s="266"/>
      <c r="L23" s="267"/>
      <c r="M23" s="255"/>
      <c r="N23" s="256"/>
      <c r="O23" s="257"/>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75"/>
      <c r="D24" s="276"/>
      <c r="E24" s="277"/>
      <c r="F24" s="177"/>
      <c r="G24" s="173"/>
      <c r="H24" s="309"/>
      <c r="I24" s="259"/>
      <c r="J24" s="260"/>
      <c r="K24" s="260"/>
      <c r="L24" s="261"/>
      <c r="M24" s="249"/>
      <c r="N24" s="250"/>
      <c r="O24" s="251"/>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8"/>
      <c r="BA24" s="245"/>
      <c r="BB24" s="244"/>
      <c r="BC24" s="245"/>
      <c r="BD24" s="287"/>
      <c r="BE24" s="288"/>
      <c r="BF24" s="288"/>
      <c r="BG24" s="288"/>
      <c r="BH24" s="289"/>
    </row>
    <row r="25" spans="2:60" ht="20.25" customHeight="1" x14ac:dyDescent="0.4">
      <c r="B25" s="125">
        <f>B22+1</f>
        <v>2</v>
      </c>
      <c r="C25" s="278"/>
      <c r="D25" s="279"/>
      <c r="E25" s="280"/>
      <c r="F25" s="178">
        <f>C24</f>
        <v>0</v>
      </c>
      <c r="G25" s="174"/>
      <c r="H25" s="247"/>
      <c r="I25" s="262"/>
      <c r="J25" s="263"/>
      <c r="K25" s="263"/>
      <c r="L25" s="264"/>
      <c r="M25" s="252"/>
      <c r="N25" s="253"/>
      <c r="O25" s="254"/>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81"/>
      <c r="D26" s="282"/>
      <c r="E26" s="283"/>
      <c r="F26" s="179"/>
      <c r="G26" s="175">
        <f>C24</f>
        <v>0</v>
      </c>
      <c r="H26" s="248"/>
      <c r="I26" s="265"/>
      <c r="J26" s="266"/>
      <c r="K26" s="266"/>
      <c r="L26" s="267"/>
      <c r="M26" s="255"/>
      <c r="N26" s="256"/>
      <c r="O26" s="257"/>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75"/>
      <c r="D27" s="276"/>
      <c r="E27" s="277"/>
      <c r="F27" s="178"/>
      <c r="G27" s="174"/>
      <c r="H27" s="246"/>
      <c r="I27" s="259"/>
      <c r="J27" s="260"/>
      <c r="K27" s="260"/>
      <c r="L27" s="261"/>
      <c r="M27" s="249"/>
      <c r="N27" s="250"/>
      <c r="O27" s="251"/>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8"/>
      <c r="BA27" s="245"/>
      <c r="BB27" s="244"/>
      <c r="BC27" s="245"/>
      <c r="BD27" s="287"/>
      <c r="BE27" s="288"/>
      <c r="BF27" s="288"/>
      <c r="BG27" s="288"/>
      <c r="BH27" s="289"/>
    </row>
    <row r="28" spans="2:60" ht="20.25" customHeight="1" x14ac:dyDescent="0.4">
      <c r="B28" s="125">
        <f>B25+1</f>
        <v>3</v>
      </c>
      <c r="C28" s="278"/>
      <c r="D28" s="279"/>
      <c r="E28" s="280"/>
      <c r="F28" s="178">
        <f>C27</f>
        <v>0</v>
      </c>
      <c r="G28" s="174"/>
      <c r="H28" s="247"/>
      <c r="I28" s="262"/>
      <c r="J28" s="263"/>
      <c r="K28" s="263"/>
      <c r="L28" s="264"/>
      <c r="M28" s="252"/>
      <c r="N28" s="253"/>
      <c r="O28" s="254"/>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81"/>
      <c r="D29" s="282"/>
      <c r="E29" s="283"/>
      <c r="F29" s="179"/>
      <c r="G29" s="175">
        <f>C27</f>
        <v>0</v>
      </c>
      <c r="H29" s="248"/>
      <c r="I29" s="265"/>
      <c r="J29" s="266"/>
      <c r="K29" s="266"/>
      <c r="L29" s="267"/>
      <c r="M29" s="255"/>
      <c r="N29" s="256"/>
      <c r="O29" s="257"/>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75"/>
      <c r="D30" s="276"/>
      <c r="E30" s="277"/>
      <c r="F30" s="178"/>
      <c r="G30" s="174"/>
      <c r="H30" s="246"/>
      <c r="I30" s="259"/>
      <c r="J30" s="260"/>
      <c r="K30" s="260"/>
      <c r="L30" s="261"/>
      <c r="M30" s="249"/>
      <c r="N30" s="250"/>
      <c r="O30" s="251"/>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8"/>
      <c r="BA30" s="245"/>
      <c r="BB30" s="244"/>
      <c r="BC30" s="245"/>
      <c r="BD30" s="287"/>
      <c r="BE30" s="288"/>
      <c r="BF30" s="288"/>
      <c r="BG30" s="288"/>
      <c r="BH30" s="289"/>
    </row>
    <row r="31" spans="2:60" ht="20.25" customHeight="1" x14ac:dyDescent="0.4">
      <c r="B31" s="125">
        <f>B28+1</f>
        <v>4</v>
      </c>
      <c r="C31" s="278"/>
      <c r="D31" s="279"/>
      <c r="E31" s="280"/>
      <c r="F31" s="178">
        <f>C30</f>
        <v>0</v>
      </c>
      <c r="G31" s="174"/>
      <c r="H31" s="247"/>
      <c r="I31" s="262"/>
      <c r="J31" s="263"/>
      <c r="K31" s="263"/>
      <c r="L31" s="264"/>
      <c r="M31" s="252"/>
      <c r="N31" s="253"/>
      <c r="O31" s="254"/>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81"/>
      <c r="D32" s="282"/>
      <c r="E32" s="283"/>
      <c r="F32" s="179"/>
      <c r="G32" s="175">
        <f>C30</f>
        <v>0</v>
      </c>
      <c r="H32" s="248"/>
      <c r="I32" s="265"/>
      <c r="J32" s="266"/>
      <c r="K32" s="266"/>
      <c r="L32" s="267"/>
      <c r="M32" s="255"/>
      <c r="N32" s="256"/>
      <c r="O32" s="257"/>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75"/>
      <c r="D33" s="276"/>
      <c r="E33" s="277"/>
      <c r="F33" s="178"/>
      <c r="G33" s="174"/>
      <c r="H33" s="246"/>
      <c r="I33" s="259"/>
      <c r="J33" s="260"/>
      <c r="K33" s="260"/>
      <c r="L33" s="261"/>
      <c r="M33" s="249"/>
      <c r="N33" s="250"/>
      <c r="O33" s="251"/>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8"/>
      <c r="BA33" s="245"/>
      <c r="BB33" s="244"/>
      <c r="BC33" s="245"/>
      <c r="BD33" s="287"/>
      <c r="BE33" s="288"/>
      <c r="BF33" s="288"/>
      <c r="BG33" s="288"/>
      <c r="BH33" s="289"/>
    </row>
    <row r="34" spans="2:60" ht="20.25" customHeight="1" x14ac:dyDescent="0.4">
      <c r="B34" s="125">
        <f>B31+1</f>
        <v>5</v>
      </c>
      <c r="C34" s="278"/>
      <c r="D34" s="279"/>
      <c r="E34" s="280"/>
      <c r="F34" s="178">
        <f>C33</f>
        <v>0</v>
      </c>
      <c r="G34" s="174"/>
      <c r="H34" s="247"/>
      <c r="I34" s="262"/>
      <c r="J34" s="263"/>
      <c r="K34" s="263"/>
      <c r="L34" s="264"/>
      <c r="M34" s="252"/>
      <c r="N34" s="253"/>
      <c r="O34" s="254"/>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81"/>
      <c r="D35" s="282"/>
      <c r="E35" s="283"/>
      <c r="F35" s="179"/>
      <c r="G35" s="175">
        <f>C33</f>
        <v>0</v>
      </c>
      <c r="H35" s="248"/>
      <c r="I35" s="265"/>
      <c r="J35" s="266"/>
      <c r="K35" s="266"/>
      <c r="L35" s="267"/>
      <c r="M35" s="255"/>
      <c r="N35" s="256"/>
      <c r="O35" s="257"/>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75"/>
      <c r="D36" s="276"/>
      <c r="E36" s="277"/>
      <c r="F36" s="178"/>
      <c r="G36" s="174"/>
      <c r="H36" s="246"/>
      <c r="I36" s="259"/>
      <c r="J36" s="260"/>
      <c r="K36" s="260"/>
      <c r="L36" s="261"/>
      <c r="M36" s="249"/>
      <c r="N36" s="250"/>
      <c r="O36" s="251"/>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8"/>
      <c r="BA36" s="245"/>
      <c r="BB36" s="244"/>
      <c r="BC36" s="245"/>
      <c r="BD36" s="287"/>
      <c r="BE36" s="288"/>
      <c r="BF36" s="288"/>
      <c r="BG36" s="288"/>
      <c r="BH36" s="289"/>
    </row>
    <row r="37" spans="2:60" ht="20.25" customHeight="1" x14ac:dyDescent="0.4">
      <c r="B37" s="125">
        <f>B34+1</f>
        <v>6</v>
      </c>
      <c r="C37" s="278"/>
      <c r="D37" s="279"/>
      <c r="E37" s="280"/>
      <c r="F37" s="178">
        <f>C36</f>
        <v>0</v>
      </c>
      <c r="G37" s="174"/>
      <c r="H37" s="247"/>
      <c r="I37" s="262"/>
      <c r="J37" s="263"/>
      <c r="K37" s="263"/>
      <c r="L37" s="264"/>
      <c r="M37" s="252"/>
      <c r="N37" s="253"/>
      <c r="O37" s="254"/>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81"/>
      <c r="D38" s="282"/>
      <c r="E38" s="283"/>
      <c r="F38" s="179"/>
      <c r="G38" s="175">
        <f>C36</f>
        <v>0</v>
      </c>
      <c r="H38" s="248"/>
      <c r="I38" s="265"/>
      <c r="J38" s="266"/>
      <c r="K38" s="266"/>
      <c r="L38" s="267"/>
      <c r="M38" s="255"/>
      <c r="N38" s="256"/>
      <c r="O38" s="257"/>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75"/>
      <c r="D39" s="276"/>
      <c r="E39" s="277"/>
      <c r="F39" s="178"/>
      <c r="G39" s="174"/>
      <c r="H39" s="246"/>
      <c r="I39" s="259"/>
      <c r="J39" s="260"/>
      <c r="K39" s="260"/>
      <c r="L39" s="261"/>
      <c r="M39" s="249"/>
      <c r="N39" s="250"/>
      <c r="O39" s="251"/>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8"/>
      <c r="BA39" s="245"/>
      <c r="BB39" s="244"/>
      <c r="BC39" s="245"/>
      <c r="BD39" s="287"/>
      <c r="BE39" s="288"/>
      <c r="BF39" s="288"/>
      <c r="BG39" s="288"/>
      <c r="BH39" s="289"/>
    </row>
    <row r="40" spans="2:60" ht="20.25" customHeight="1" x14ac:dyDescent="0.4">
      <c r="B40" s="125">
        <f>B37+1</f>
        <v>7</v>
      </c>
      <c r="C40" s="278"/>
      <c r="D40" s="279"/>
      <c r="E40" s="280"/>
      <c r="F40" s="178">
        <f>C39</f>
        <v>0</v>
      </c>
      <c r="G40" s="174"/>
      <c r="H40" s="247"/>
      <c r="I40" s="262"/>
      <c r="J40" s="263"/>
      <c r="K40" s="263"/>
      <c r="L40" s="264"/>
      <c r="M40" s="252"/>
      <c r="N40" s="253"/>
      <c r="O40" s="254"/>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81"/>
      <c r="D41" s="282"/>
      <c r="E41" s="283"/>
      <c r="F41" s="179"/>
      <c r="G41" s="175">
        <f>C39</f>
        <v>0</v>
      </c>
      <c r="H41" s="248"/>
      <c r="I41" s="265"/>
      <c r="J41" s="266"/>
      <c r="K41" s="266"/>
      <c r="L41" s="267"/>
      <c r="M41" s="255"/>
      <c r="N41" s="256"/>
      <c r="O41" s="257"/>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75"/>
      <c r="D42" s="276"/>
      <c r="E42" s="277"/>
      <c r="F42" s="178"/>
      <c r="G42" s="174"/>
      <c r="H42" s="246"/>
      <c r="I42" s="259"/>
      <c r="J42" s="260"/>
      <c r="K42" s="260"/>
      <c r="L42" s="261"/>
      <c r="M42" s="249"/>
      <c r="N42" s="250"/>
      <c r="O42" s="251"/>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8"/>
      <c r="BA42" s="245"/>
      <c r="BB42" s="244"/>
      <c r="BC42" s="245"/>
      <c r="BD42" s="287"/>
      <c r="BE42" s="288"/>
      <c r="BF42" s="288"/>
      <c r="BG42" s="288"/>
      <c r="BH42" s="289"/>
    </row>
    <row r="43" spans="2:60" ht="20.25" customHeight="1" x14ac:dyDescent="0.4">
      <c r="B43" s="125">
        <f>B40+1</f>
        <v>8</v>
      </c>
      <c r="C43" s="278"/>
      <c r="D43" s="279"/>
      <c r="E43" s="280"/>
      <c r="F43" s="178">
        <f>C42</f>
        <v>0</v>
      </c>
      <c r="G43" s="174"/>
      <c r="H43" s="247"/>
      <c r="I43" s="262"/>
      <c r="J43" s="263"/>
      <c r="K43" s="263"/>
      <c r="L43" s="264"/>
      <c r="M43" s="252"/>
      <c r="N43" s="253"/>
      <c r="O43" s="254"/>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81"/>
      <c r="D44" s="282"/>
      <c r="E44" s="283"/>
      <c r="F44" s="179"/>
      <c r="G44" s="175">
        <f>C42</f>
        <v>0</v>
      </c>
      <c r="H44" s="248"/>
      <c r="I44" s="265"/>
      <c r="J44" s="266"/>
      <c r="K44" s="266"/>
      <c r="L44" s="267"/>
      <c r="M44" s="255"/>
      <c r="N44" s="256"/>
      <c r="O44" s="257"/>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75"/>
      <c r="D45" s="276"/>
      <c r="E45" s="277"/>
      <c r="F45" s="178"/>
      <c r="G45" s="174"/>
      <c r="H45" s="246"/>
      <c r="I45" s="259"/>
      <c r="J45" s="260"/>
      <c r="K45" s="260"/>
      <c r="L45" s="261"/>
      <c r="M45" s="249"/>
      <c r="N45" s="250"/>
      <c r="O45" s="251"/>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8"/>
      <c r="BA45" s="245"/>
      <c r="BB45" s="244"/>
      <c r="BC45" s="245"/>
      <c r="BD45" s="287"/>
      <c r="BE45" s="288"/>
      <c r="BF45" s="288"/>
      <c r="BG45" s="288"/>
      <c r="BH45" s="289"/>
    </row>
    <row r="46" spans="2:60" ht="20.25" customHeight="1" x14ac:dyDescent="0.4">
      <c r="B46" s="125">
        <f>B43+1</f>
        <v>9</v>
      </c>
      <c r="C46" s="278"/>
      <c r="D46" s="279"/>
      <c r="E46" s="280"/>
      <c r="F46" s="178">
        <f>C45</f>
        <v>0</v>
      </c>
      <c r="G46" s="174"/>
      <c r="H46" s="247"/>
      <c r="I46" s="262"/>
      <c r="J46" s="263"/>
      <c r="K46" s="263"/>
      <c r="L46" s="264"/>
      <c r="M46" s="252"/>
      <c r="N46" s="253"/>
      <c r="O46" s="254"/>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81"/>
      <c r="D47" s="282"/>
      <c r="E47" s="283"/>
      <c r="F47" s="179"/>
      <c r="G47" s="175">
        <f>C45</f>
        <v>0</v>
      </c>
      <c r="H47" s="248"/>
      <c r="I47" s="265"/>
      <c r="J47" s="266"/>
      <c r="K47" s="266"/>
      <c r="L47" s="267"/>
      <c r="M47" s="255"/>
      <c r="N47" s="256"/>
      <c r="O47" s="257"/>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75"/>
      <c r="D48" s="276"/>
      <c r="E48" s="277"/>
      <c r="F48" s="178"/>
      <c r="G48" s="174"/>
      <c r="H48" s="246"/>
      <c r="I48" s="259"/>
      <c r="J48" s="260"/>
      <c r="K48" s="260"/>
      <c r="L48" s="261"/>
      <c r="M48" s="249"/>
      <c r="N48" s="250"/>
      <c r="O48" s="251"/>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8"/>
      <c r="BA48" s="245"/>
      <c r="BB48" s="244"/>
      <c r="BC48" s="245"/>
      <c r="BD48" s="287"/>
      <c r="BE48" s="288"/>
      <c r="BF48" s="288"/>
      <c r="BG48" s="288"/>
      <c r="BH48" s="289"/>
    </row>
    <row r="49" spans="2:60" ht="20.25" customHeight="1" x14ac:dyDescent="0.4">
      <c r="B49" s="125">
        <f>B46+1</f>
        <v>10</v>
      </c>
      <c r="C49" s="278"/>
      <c r="D49" s="279"/>
      <c r="E49" s="280"/>
      <c r="F49" s="178">
        <f>C48</f>
        <v>0</v>
      </c>
      <c r="G49" s="174"/>
      <c r="H49" s="247"/>
      <c r="I49" s="262"/>
      <c r="J49" s="263"/>
      <c r="K49" s="263"/>
      <c r="L49" s="264"/>
      <c r="M49" s="252"/>
      <c r="N49" s="253"/>
      <c r="O49" s="254"/>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81"/>
      <c r="D50" s="282"/>
      <c r="E50" s="283"/>
      <c r="F50" s="179"/>
      <c r="G50" s="175">
        <f>C48</f>
        <v>0</v>
      </c>
      <c r="H50" s="248"/>
      <c r="I50" s="265"/>
      <c r="J50" s="266"/>
      <c r="K50" s="266"/>
      <c r="L50" s="267"/>
      <c r="M50" s="255"/>
      <c r="N50" s="256"/>
      <c r="O50" s="257"/>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75"/>
      <c r="D51" s="276"/>
      <c r="E51" s="277"/>
      <c r="F51" s="178"/>
      <c r="G51" s="174"/>
      <c r="H51" s="246"/>
      <c r="I51" s="259"/>
      <c r="J51" s="260"/>
      <c r="K51" s="260"/>
      <c r="L51" s="261"/>
      <c r="M51" s="249"/>
      <c r="N51" s="250"/>
      <c r="O51" s="251"/>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8"/>
      <c r="BA51" s="245"/>
      <c r="BB51" s="244"/>
      <c r="BC51" s="245"/>
      <c r="BD51" s="287"/>
      <c r="BE51" s="288"/>
      <c r="BF51" s="288"/>
      <c r="BG51" s="288"/>
      <c r="BH51" s="289"/>
    </row>
    <row r="52" spans="2:60" ht="20.25" customHeight="1" x14ac:dyDescent="0.4">
      <c r="B52" s="125">
        <f>B49+1</f>
        <v>11</v>
      </c>
      <c r="C52" s="278"/>
      <c r="D52" s="279"/>
      <c r="E52" s="280"/>
      <c r="F52" s="178">
        <f>C51</f>
        <v>0</v>
      </c>
      <c r="G52" s="174"/>
      <c r="H52" s="247"/>
      <c r="I52" s="262"/>
      <c r="J52" s="263"/>
      <c r="K52" s="263"/>
      <c r="L52" s="264"/>
      <c r="M52" s="252"/>
      <c r="N52" s="253"/>
      <c r="O52" s="254"/>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81"/>
      <c r="D53" s="282"/>
      <c r="E53" s="283"/>
      <c r="F53" s="179"/>
      <c r="G53" s="175">
        <f>C51</f>
        <v>0</v>
      </c>
      <c r="H53" s="248"/>
      <c r="I53" s="265"/>
      <c r="J53" s="266"/>
      <c r="K53" s="266"/>
      <c r="L53" s="267"/>
      <c r="M53" s="255"/>
      <c r="N53" s="256"/>
      <c r="O53" s="257"/>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75"/>
      <c r="D54" s="276"/>
      <c r="E54" s="277"/>
      <c r="F54" s="178"/>
      <c r="G54" s="174"/>
      <c r="H54" s="246"/>
      <c r="I54" s="259"/>
      <c r="J54" s="260"/>
      <c r="K54" s="260"/>
      <c r="L54" s="261"/>
      <c r="M54" s="249"/>
      <c r="N54" s="250"/>
      <c r="O54" s="251"/>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8"/>
      <c r="BA54" s="245"/>
      <c r="BB54" s="244"/>
      <c r="BC54" s="245"/>
      <c r="BD54" s="287"/>
      <c r="BE54" s="288"/>
      <c r="BF54" s="288"/>
      <c r="BG54" s="288"/>
      <c r="BH54" s="289"/>
    </row>
    <row r="55" spans="2:60" ht="20.25" customHeight="1" x14ac:dyDescent="0.4">
      <c r="B55" s="125">
        <f>B52+1</f>
        <v>12</v>
      </c>
      <c r="C55" s="278"/>
      <c r="D55" s="279"/>
      <c r="E55" s="280"/>
      <c r="F55" s="178">
        <f>C54</f>
        <v>0</v>
      </c>
      <c r="G55" s="174"/>
      <c r="H55" s="247"/>
      <c r="I55" s="262"/>
      <c r="J55" s="263"/>
      <c r="K55" s="263"/>
      <c r="L55" s="264"/>
      <c r="M55" s="252"/>
      <c r="N55" s="253"/>
      <c r="O55" s="254"/>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81"/>
      <c r="D56" s="282"/>
      <c r="E56" s="283"/>
      <c r="F56" s="179"/>
      <c r="G56" s="175">
        <f>C54</f>
        <v>0</v>
      </c>
      <c r="H56" s="248"/>
      <c r="I56" s="265"/>
      <c r="J56" s="266"/>
      <c r="K56" s="266"/>
      <c r="L56" s="267"/>
      <c r="M56" s="255"/>
      <c r="N56" s="256"/>
      <c r="O56" s="257"/>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75"/>
      <c r="D57" s="276"/>
      <c r="E57" s="277"/>
      <c r="F57" s="178"/>
      <c r="G57" s="174"/>
      <c r="H57" s="246"/>
      <c r="I57" s="259"/>
      <c r="J57" s="260"/>
      <c r="K57" s="260"/>
      <c r="L57" s="261"/>
      <c r="M57" s="249"/>
      <c r="N57" s="250"/>
      <c r="O57" s="251"/>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8"/>
      <c r="BA57" s="245"/>
      <c r="BB57" s="244"/>
      <c r="BC57" s="245"/>
      <c r="BD57" s="287"/>
      <c r="BE57" s="288"/>
      <c r="BF57" s="288"/>
      <c r="BG57" s="288"/>
      <c r="BH57" s="289"/>
    </row>
    <row r="58" spans="2:60" ht="20.25" customHeight="1" x14ac:dyDescent="0.4">
      <c r="B58" s="125">
        <f>B55+1</f>
        <v>13</v>
      </c>
      <c r="C58" s="278"/>
      <c r="D58" s="279"/>
      <c r="E58" s="280"/>
      <c r="F58" s="178">
        <f>C57</f>
        <v>0</v>
      </c>
      <c r="G58" s="174"/>
      <c r="H58" s="247"/>
      <c r="I58" s="262"/>
      <c r="J58" s="263"/>
      <c r="K58" s="263"/>
      <c r="L58" s="264"/>
      <c r="M58" s="252"/>
      <c r="N58" s="253"/>
      <c r="O58" s="254"/>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81"/>
      <c r="D59" s="282"/>
      <c r="E59" s="283"/>
      <c r="F59" s="179"/>
      <c r="G59" s="175">
        <f>C57</f>
        <v>0</v>
      </c>
      <c r="H59" s="248"/>
      <c r="I59" s="265"/>
      <c r="J59" s="266"/>
      <c r="K59" s="266"/>
      <c r="L59" s="267"/>
      <c r="M59" s="255"/>
      <c r="N59" s="256"/>
      <c r="O59" s="257"/>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75"/>
      <c r="D60" s="276"/>
      <c r="E60" s="277"/>
      <c r="F60" s="178"/>
      <c r="G60" s="174"/>
      <c r="H60" s="246"/>
      <c r="I60" s="259"/>
      <c r="J60" s="260"/>
      <c r="K60" s="260"/>
      <c r="L60" s="261"/>
      <c r="M60" s="249"/>
      <c r="N60" s="250"/>
      <c r="O60" s="251"/>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8"/>
      <c r="BA60" s="245"/>
      <c r="BB60" s="244"/>
      <c r="BC60" s="245"/>
      <c r="BD60" s="287"/>
      <c r="BE60" s="288"/>
      <c r="BF60" s="288"/>
      <c r="BG60" s="288"/>
      <c r="BH60" s="289"/>
    </row>
    <row r="61" spans="2:60" ht="20.25" customHeight="1" x14ac:dyDescent="0.4">
      <c r="B61" s="125">
        <f>B58+1</f>
        <v>14</v>
      </c>
      <c r="C61" s="278"/>
      <c r="D61" s="279"/>
      <c r="E61" s="280"/>
      <c r="F61" s="178">
        <f>C60</f>
        <v>0</v>
      </c>
      <c r="G61" s="174"/>
      <c r="H61" s="247"/>
      <c r="I61" s="262"/>
      <c r="J61" s="263"/>
      <c r="K61" s="263"/>
      <c r="L61" s="264"/>
      <c r="M61" s="252"/>
      <c r="N61" s="253"/>
      <c r="O61" s="254"/>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81"/>
      <c r="D62" s="282"/>
      <c r="E62" s="283"/>
      <c r="F62" s="179"/>
      <c r="G62" s="175">
        <f>C60</f>
        <v>0</v>
      </c>
      <c r="H62" s="248"/>
      <c r="I62" s="265"/>
      <c r="J62" s="266"/>
      <c r="K62" s="266"/>
      <c r="L62" s="267"/>
      <c r="M62" s="255"/>
      <c r="N62" s="256"/>
      <c r="O62" s="257"/>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75"/>
      <c r="D63" s="276"/>
      <c r="E63" s="277"/>
      <c r="F63" s="178"/>
      <c r="G63" s="174"/>
      <c r="H63" s="246"/>
      <c r="I63" s="259"/>
      <c r="J63" s="260"/>
      <c r="K63" s="260"/>
      <c r="L63" s="261"/>
      <c r="M63" s="249"/>
      <c r="N63" s="250"/>
      <c r="O63" s="251"/>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8"/>
      <c r="BA63" s="245"/>
      <c r="BB63" s="244"/>
      <c r="BC63" s="245"/>
      <c r="BD63" s="287"/>
      <c r="BE63" s="288"/>
      <c r="BF63" s="288"/>
      <c r="BG63" s="288"/>
      <c r="BH63" s="289"/>
    </row>
    <row r="64" spans="2:60" ht="20.25" customHeight="1" x14ac:dyDescent="0.4">
      <c r="B64" s="125">
        <f>B61+1</f>
        <v>15</v>
      </c>
      <c r="C64" s="278"/>
      <c r="D64" s="279"/>
      <c r="E64" s="280"/>
      <c r="F64" s="178">
        <f>C63</f>
        <v>0</v>
      </c>
      <c r="G64" s="174"/>
      <c r="H64" s="247"/>
      <c r="I64" s="262"/>
      <c r="J64" s="263"/>
      <c r="K64" s="263"/>
      <c r="L64" s="264"/>
      <c r="M64" s="252"/>
      <c r="N64" s="253"/>
      <c r="O64" s="254"/>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81"/>
      <c r="D65" s="282"/>
      <c r="E65" s="283"/>
      <c r="F65" s="179"/>
      <c r="G65" s="175">
        <f>C63</f>
        <v>0</v>
      </c>
      <c r="H65" s="248"/>
      <c r="I65" s="265"/>
      <c r="J65" s="266"/>
      <c r="K65" s="266"/>
      <c r="L65" s="267"/>
      <c r="M65" s="255"/>
      <c r="N65" s="256"/>
      <c r="O65" s="257"/>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75"/>
      <c r="D66" s="276"/>
      <c r="E66" s="277"/>
      <c r="F66" s="177"/>
      <c r="G66" s="173"/>
      <c r="H66" s="309"/>
      <c r="I66" s="259"/>
      <c r="J66" s="260"/>
      <c r="K66" s="260"/>
      <c r="L66" s="261"/>
      <c r="M66" s="249"/>
      <c r="N66" s="250"/>
      <c r="O66" s="251"/>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8"/>
      <c r="BA66" s="245"/>
      <c r="BB66" s="244"/>
      <c r="BC66" s="245"/>
      <c r="BD66" s="287"/>
      <c r="BE66" s="288"/>
      <c r="BF66" s="288"/>
      <c r="BG66" s="288"/>
      <c r="BH66" s="289"/>
    </row>
    <row r="67" spans="2:60" ht="20.25" customHeight="1" x14ac:dyDescent="0.4">
      <c r="B67" s="125">
        <f>B64+1</f>
        <v>16</v>
      </c>
      <c r="C67" s="278"/>
      <c r="D67" s="279"/>
      <c r="E67" s="280"/>
      <c r="F67" s="178">
        <f>C66</f>
        <v>0</v>
      </c>
      <c r="G67" s="174"/>
      <c r="H67" s="247"/>
      <c r="I67" s="262"/>
      <c r="J67" s="263"/>
      <c r="K67" s="263"/>
      <c r="L67" s="264"/>
      <c r="M67" s="252"/>
      <c r="N67" s="253"/>
      <c r="O67" s="254"/>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81"/>
      <c r="D68" s="282"/>
      <c r="E68" s="283"/>
      <c r="F68" s="179"/>
      <c r="G68" s="175">
        <f>C66</f>
        <v>0</v>
      </c>
      <c r="H68" s="248"/>
      <c r="I68" s="265"/>
      <c r="J68" s="266"/>
      <c r="K68" s="266"/>
      <c r="L68" s="267"/>
      <c r="M68" s="255"/>
      <c r="N68" s="256"/>
      <c r="O68" s="257"/>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75"/>
      <c r="D69" s="276"/>
      <c r="E69" s="277"/>
      <c r="F69" s="177"/>
      <c r="G69" s="173"/>
      <c r="H69" s="309"/>
      <c r="I69" s="259"/>
      <c r="J69" s="260"/>
      <c r="K69" s="260"/>
      <c r="L69" s="261"/>
      <c r="M69" s="249"/>
      <c r="N69" s="250"/>
      <c r="O69" s="251"/>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8"/>
      <c r="BA69" s="245"/>
      <c r="BB69" s="244"/>
      <c r="BC69" s="245"/>
      <c r="BD69" s="287"/>
      <c r="BE69" s="288"/>
      <c r="BF69" s="288"/>
      <c r="BG69" s="288"/>
      <c r="BH69" s="289"/>
    </row>
    <row r="70" spans="2:60" ht="20.25" customHeight="1" x14ac:dyDescent="0.4">
      <c r="B70" s="125">
        <f>B67+1</f>
        <v>17</v>
      </c>
      <c r="C70" s="278"/>
      <c r="D70" s="279"/>
      <c r="E70" s="280"/>
      <c r="F70" s="178">
        <f>C69</f>
        <v>0</v>
      </c>
      <c r="G70" s="174"/>
      <c r="H70" s="247"/>
      <c r="I70" s="262"/>
      <c r="J70" s="263"/>
      <c r="K70" s="263"/>
      <c r="L70" s="264"/>
      <c r="M70" s="252"/>
      <c r="N70" s="253"/>
      <c r="O70" s="254"/>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81"/>
      <c r="D71" s="282"/>
      <c r="E71" s="283"/>
      <c r="F71" s="179"/>
      <c r="G71" s="175">
        <f>C69</f>
        <v>0</v>
      </c>
      <c r="H71" s="248"/>
      <c r="I71" s="265"/>
      <c r="J71" s="266"/>
      <c r="K71" s="266"/>
      <c r="L71" s="267"/>
      <c r="M71" s="255"/>
      <c r="N71" s="256"/>
      <c r="O71" s="257"/>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75"/>
      <c r="D72" s="276"/>
      <c r="E72" s="277"/>
      <c r="F72" s="177"/>
      <c r="G72" s="173"/>
      <c r="H72" s="309"/>
      <c r="I72" s="259"/>
      <c r="J72" s="260"/>
      <c r="K72" s="260"/>
      <c r="L72" s="261"/>
      <c r="M72" s="249"/>
      <c r="N72" s="250"/>
      <c r="O72" s="251"/>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8"/>
      <c r="BA72" s="245"/>
      <c r="BB72" s="244"/>
      <c r="BC72" s="245"/>
      <c r="BD72" s="287"/>
      <c r="BE72" s="288"/>
      <c r="BF72" s="288"/>
      <c r="BG72" s="288"/>
      <c r="BH72" s="289"/>
    </row>
    <row r="73" spans="2:60" ht="20.25" customHeight="1" x14ac:dyDescent="0.4">
      <c r="B73" s="125">
        <f>B70+1</f>
        <v>18</v>
      </c>
      <c r="C73" s="278"/>
      <c r="D73" s="279"/>
      <c r="E73" s="280"/>
      <c r="F73" s="178">
        <f>C72</f>
        <v>0</v>
      </c>
      <c r="G73" s="174"/>
      <c r="H73" s="247"/>
      <c r="I73" s="262"/>
      <c r="J73" s="263"/>
      <c r="K73" s="263"/>
      <c r="L73" s="264"/>
      <c r="M73" s="252"/>
      <c r="N73" s="253"/>
      <c r="O73" s="254"/>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81"/>
      <c r="D74" s="282"/>
      <c r="E74" s="283"/>
      <c r="F74" s="179"/>
      <c r="G74" s="175">
        <f>C72</f>
        <v>0</v>
      </c>
      <c r="H74" s="248"/>
      <c r="I74" s="265"/>
      <c r="J74" s="266"/>
      <c r="K74" s="266"/>
      <c r="L74" s="267"/>
      <c r="M74" s="255"/>
      <c r="N74" s="256"/>
      <c r="O74" s="257"/>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75"/>
      <c r="D75" s="276"/>
      <c r="E75" s="277"/>
      <c r="F75" s="177"/>
      <c r="G75" s="173"/>
      <c r="H75" s="309"/>
      <c r="I75" s="259"/>
      <c r="J75" s="260"/>
      <c r="K75" s="260"/>
      <c r="L75" s="261"/>
      <c r="M75" s="249"/>
      <c r="N75" s="250"/>
      <c r="O75" s="251"/>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8"/>
      <c r="BA75" s="245"/>
      <c r="BB75" s="244"/>
      <c r="BC75" s="245"/>
      <c r="BD75" s="287"/>
      <c r="BE75" s="288"/>
      <c r="BF75" s="288"/>
      <c r="BG75" s="288"/>
      <c r="BH75" s="289"/>
    </row>
    <row r="76" spans="2:60" ht="20.25" customHeight="1" x14ac:dyDescent="0.4">
      <c r="B76" s="125">
        <f>B73+1</f>
        <v>19</v>
      </c>
      <c r="C76" s="278"/>
      <c r="D76" s="279"/>
      <c r="E76" s="280"/>
      <c r="F76" s="178">
        <f>C75</f>
        <v>0</v>
      </c>
      <c r="G76" s="174"/>
      <c r="H76" s="247"/>
      <c r="I76" s="262"/>
      <c r="J76" s="263"/>
      <c r="K76" s="263"/>
      <c r="L76" s="264"/>
      <c r="M76" s="252"/>
      <c r="N76" s="253"/>
      <c r="O76" s="254"/>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81"/>
      <c r="D77" s="282"/>
      <c r="E77" s="283"/>
      <c r="F77" s="179"/>
      <c r="G77" s="175">
        <f>C75</f>
        <v>0</v>
      </c>
      <c r="H77" s="248"/>
      <c r="I77" s="265"/>
      <c r="J77" s="266"/>
      <c r="K77" s="266"/>
      <c r="L77" s="267"/>
      <c r="M77" s="255"/>
      <c r="N77" s="256"/>
      <c r="O77" s="257"/>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75"/>
      <c r="D78" s="276"/>
      <c r="E78" s="277"/>
      <c r="F78" s="177"/>
      <c r="G78" s="173"/>
      <c r="H78" s="309"/>
      <c r="I78" s="259"/>
      <c r="J78" s="260"/>
      <c r="K78" s="260"/>
      <c r="L78" s="261"/>
      <c r="M78" s="249"/>
      <c r="N78" s="250"/>
      <c r="O78" s="251"/>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8"/>
      <c r="BA78" s="245"/>
      <c r="BB78" s="244"/>
      <c r="BC78" s="245"/>
      <c r="BD78" s="287"/>
      <c r="BE78" s="288"/>
      <c r="BF78" s="288"/>
      <c r="BG78" s="288"/>
      <c r="BH78" s="289"/>
    </row>
    <row r="79" spans="2:60" ht="20.25" customHeight="1" x14ac:dyDescent="0.4">
      <c r="B79" s="125">
        <f>B76+1</f>
        <v>20</v>
      </c>
      <c r="C79" s="278"/>
      <c r="D79" s="279"/>
      <c r="E79" s="280"/>
      <c r="F79" s="178">
        <f>C78</f>
        <v>0</v>
      </c>
      <c r="G79" s="174"/>
      <c r="H79" s="247"/>
      <c r="I79" s="262"/>
      <c r="J79" s="263"/>
      <c r="K79" s="263"/>
      <c r="L79" s="264"/>
      <c r="M79" s="252"/>
      <c r="N79" s="253"/>
      <c r="O79" s="254"/>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81"/>
      <c r="D80" s="282"/>
      <c r="E80" s="283"/>
      <c r="F80" s="179"/>
      <c r="G80" s="175">
        <f>C78</f>
        <v>0</v>
      </c>
      <c r="H80" s="248"/>
      <c r="I80" s="265"/>
      <c r="J80" s="266"/>
      <c r="K80" s="266"/>
      <c r="L80" s="267"/>
      <c r="M80" s="255"/>
      <c r="N80" s="256"/>
      <c r="O80" s="257"/>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75"/>
      <c r="D81" s="276"/>
      <c r="E81" s="277"/>
      <c r="F81" s="177"/>
      <c r="G81" s="173"/>
      <c r="H81" s="309"/>
      <c r="I81" s="259"/>
      <c r="J81" s="260"/>
      <c r="K81" s="260"/>
      <c r="L81" s="261"/>
      <c r="M81" s="249"/>
      <c r="N81" s="250"/>
      <c r="O81" s="251"/>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8"/>
      <c r="BA81" s="245"/>
      <c r="BB81" s="244"/>
      <c r="BC81" s="245"/>
      <c r="BD81" s="287"/>
      <c r="BE81" s="288"/>
      <c r="BF81" s="288"/>
      <c r="BG81" s="288"/>
      <c r="BH81" s="289"/>
    </row>
    <row r="82" spans="2:60" ht="20.25" customHeight="1" x14ac:dyDescent="0.4">
      <c r="B82" s="125">
        <f>B79+1</f>
        <v>21</v>
      </c>
      <c r="C82" s="278"/>
      <c r="D82" s="279"/>
      <c r="E82" s="280"/>
      <c r="F82" s="178">
        <f>C81</f>
        <v>0</v>
      </c>
      <c r="G82" s="174"/>
      <c r="H82" s="247"/>
      <c r="I82" s="262"/>
      <c r="J82" s="263"/>
      <c r="K82" s="263"/>
      <c r="L82" s="264"/>
      <c r="M82" s="252"/>
      <c r="N82" s="253"/>
      <c r="O82" s="254"/>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81"/>
      <c r="D83" s="282"/>
      <c r="E83" s="283"/>
      <c r="F83" s="179"/>
      <c r="G83" s="175">
        <f>C81</f>
        <v>0</v>
      </c>
      <c r="H83" s="248"/>
      <c r="I83" s="265"/>
      <c r="J83" s="266"/>
      <c r="K83" s="266"/>
      <c r="L83" s="267"/>
      <c r="M83" s="255"/>
      <c r="N83" s="256"/>
      <c r="O83" s="257"/>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75"/>
      <c r="D84" s="276"/>
      <c r="E84" s="277"/>
      <c r="F84" s="177"/>
      <c r="G84" s="173"/>
      <c r="H84" s="309"/>
      <c r="I84" s="259"/>
      <c r="J84" s="260"/>
      <c r="K84" s="260"/>
      <c r="L84" s="261"/>
      <c r="M84" s="249"/>
      <c r="N84" s="250"/>
      <c r="O84" s="251"/>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8"/>
      <c r="BA84" s="245"/>
      <c r="BB84" s="244"/>
      <c r="BC84" s="245"/>
      <c r="BD84" s="287"/>
      <c r="BE84" s="288"/>
      <c r="BF84" s="288"/>
      <c r="BG84" s="288"/>
      <c r="BH84" s="289"/>
    </row>
    <row r="85" spans="2:60" ht="20.25" customHeight="1" x14ac:dyDescent="0.4">
      <c r="B85" s="125">
        <f>B82+1</f>
        <v>22</v>
      </c>
      <c r="C85" s="278"/>
      <c r="D85" s="279"/>
      <c r="E85" s="280"/>
      <c r="F85" s="178">
        <f>C84</f>
        <v>0</v>
      </c>
      <c r="G85" s="174"/>
      <c r="H85" s="247"/>
      <c r="I85" s="262"/>
      <c r="J85" s="263"/>
      <c r="K85" s="263"/>
      <c r="L85" s="264"/>
      <c r="M85" s="252"/>
      <c r="N85" s="253"/>
      <c r="O85" s="254"/>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81"/>
      <c r="D86" s="282"/>
      <c r="E86" s="283"/>
      <c r="F86" s="179"/>
      <c r="G86" s="175">
        <f>C84</f>
        <v>0</v>
      </c>
      <c r="H86" s="248"/>
      <c r="I86" s="265"/>
      <c r="J86" s="266"/>
      <c r="K86" s="266"/>
      <c r="L86" s="267"/>
      <c r="M86" s="255"/>
      <c r="N86" s="256"/>
      <c r="O86" s="257"/>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75"/>
      <c r="D87" s="276"/>
      <c r="E87" s="277"/>
      <c r="F87" s="177"/>
      <c r="G87" s="173"/>
      <c r="H87" s="309"/>
      <c r="I87" s="259"/>
      <c r="J87" s="260"/>
      <c r="K87" s="260"/>
      <c r="L87" s="261"/>
      <c r="M87" s="249"/>
      <c r="N87" s="250"/>
      <c r="O87" s="251"/>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8"/>
      <c r="BA87" s="245"/>
      <c r="BB87" s="244"/>
      <c r="BC87" s="245"/>
      <c r="BD87" s="287"/>
      <c r="BE87" s="288"/>
      <c r="BF87" s="288"/>
      <c r="BG87" s="288"/>
      <c r="BH87" s="289"/>
    </row>
    <row r="88" spans="2:60" ht="20.25" customHeight="1" x14ac:dyDescent="0.4">
      <c r="B88" s="125">
        <f>B85+1</f>
        <v>23</v>
      </c>
      <c r="C88" s="278"/>
      <c r="D88" s="279"/>
      <c r="E88" s="280"/>
      <c r="F88" s="178">
        <f>C87</f>
        <v>0</v>
      </c>
      <c r="G88" s="174"/>
      <c r="H88" s="247"/>
      <c r="I88" s="262"/>
      <c r="J88" s="263"/>
      <c r="K88" s="263"/>
      <c r="L88" s="264"/>
      <c r="M88" s="252"/>
      <c r="N88" s="253"/>
      <c r="O88" s="254"/>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81"/>
      <c r="D89" s="282"/>
      <c r="E89" s="283"/>
      <c r="F89" s="179"/>
      <c r="G89" s="175">
        <f>C87</f>
        <v>0</v>
      </c>
      <c r="H89" s="248"/>
      <c r="I89" s="265"/>
      <c r="J89" s="266"/>
      <c r="K89" s="266"/>
      <c r="L89" s="267"/>
      <c r="M89" s="255"/>
      <c r="N89" s="256"/>
      <c r="O89" s="257"/>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75"/>
      <c r="D90" s="276"/>
      <c r="E90" s="277"/>
      <c r="F90" s="177"/>
      <c r="G90" s="173"/>
      <c r="H90" s="309"/>
      <c r="I90" s="259"/>
      <c r="J90" s="260"/>
      <c r="K90" s="260"/>
      <c r="L90" s="261"/>
      <c r="M90" s="249"/>
      <c r="N90" s="250"/>
      <c r="O90" s="251"/>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8"/>
      <c r="BA90" s="245"/>
      <c r="BB90" s="244"/>
      <c r="BC90" s="245"/>
      <c r="BD90" s="287"/>
      <c r="BE90" s="288"/>
      <c r="BF90" s="288"/>
      <c r="BG90" s="288"/>
      <c r="BH90" s="289"/>
    </row>
    <row r="91" spans="2:60" ht="20.25" customHeight="1" x14ac:dyDescent="0.4">
      <c r="B91" s="125">
        <f>B88+1</f>
        <v>24</v>
      </c>
      <c r="C91" s="278"/>
      <c r="D91" s="279"/>
      <c r="E91" s="280"/>
      <c r="F91" s="178">
        <f>C90</f>
        <v>0</v>
      </c>
      <c r="G91" s="174"/>
      <c r="H91" s="247"/>
      <c r="I91" s="262"/>
      <c r="J91" s="263"/>
      <c r="K91" s="263"/>
      <c r="L91" s="264"/>
      <c r="M91" s="252"/>
      <c r="N91" s="253"/>
      <c r="O91" s="254"/>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81"/>
      <c r="D92" s="282"/>
      <c r="E92" s="283"/>
      <c r="F92" s="179"/>
      <c r="G92" s="175">
        <f>C90</f>
        <v>0</v>
      </c>
      <c r="H92" s="248"/>
      <c r="I92" s="265"/>
      <c r="J92" s="266"/>
      <c r="K92" s="266"/>
      <c r="L92" s="267"/>
      <c r="M92" s="255"/>
      <c r="N92" s="256"/>
      <c r="O92" s="257"/>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75"/>
      <c r="D93" s="276"/>
      <c r="E93" s="277"/>
      <c r="F93" s="177"/>
      <c r="G93" s="173"/>
      <c r="H93" s="309"/>
      <c r="I93" s="259"/>
      <c r="J93" s="260"/>
      <c r="K93" s="260"/>
      <c r="L93" s="261"/>
      <c r="M93" s="249"/>
      <c r="N93" s="250"/>
      <c r="O93" s="251"/>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8"/>
      <c r="BA93" s="245"/>
      <c r="BB93" s="244"/>
      <c r="BC93" s="245"/>
      <c r="BD93" s="287"/>
      <c r="BE93" s="288"/>
      <c r="BF93" s="288"/>
      <c r="BG93" s="288"/>
      <c r="BH93" s="289"/>
    </row>
    <row r="94" spans="2:60" ht="20.25" customHeight="1" x14ac:dyDescent="0.4">
      <c r="B94" s="125">
        <f>B91+1</f>
        <v>25</v>
      </c>
      <c r="C94" s="278"/>
      <c r="D94" s="279"/>
      <c r="E94" s="280"/>
      <c r="F94" s="178">
        <f>C93</f>
        <v>0</v>
      </c>
      <c r="G94" s="174"/>
      <c r="H94" s="247"/>
      <c r="I94" s="262"/>
      <c r="J94" s="263"/>
      <c r="K94" s="263"/>
      <c r="L94" s="264"/>
      <c r="M94" s="252"/>
      <c r="N94" s="253"/>
      <c r="O94" s="254"/>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81"/>
      <c r="D95" s="282"/>
      <c r="E95" s="283"/>
      <c r="F95" s="179"/>
      <c r="G95" s="175">
        <f>C93</f>
        <v>0</v>
      </c>
      <c r="H95" s="248"/>
      <c r="I95" s="265"/>
      <c r="J95" s="266"/>
      <c r="K95" s="266"/>
      <c r="L95" s="267"/>
      <c r="M95" s="255"/>
      <c r="N95" s="256"/>
      <c r="O95" s="257"/>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75"/>
      <c r="D96" s="276"/>
      <c r="E96" s="277"/>
      <c r="F96" s="177"/>
      <c r="G96" s="173"/>
      <c r="H96" s="309"/>
      <c r="I96" s="259"/>
      <c r="J96" s="260"/>
      <c r="K96" s="260"/>
      <c r="L96" s="261"/>
      <c r="M96" s="249"/>
      <c r="N96" s="250"/>
      <c r="O96" s="251"/>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8"/>
      <c r="BA96" s="245"/>
      <c r="BB96" s="244"/>
      <c r="BC96" s="245"/>
      <c r="BD96" s="287"/>
      <c r="BE96" s="288"/>
      <c r="BF96" s="288"/>
      <c r="BG96" s="288"/>
      <c r="BH96" s="289"/>
    </row>
    <row r="97" spans="2:60" ht="20.25" customHeight="1" x14ac:dyDescent="0.4">
      <c r="B97" s="125">
        <f>B94+1</f>
        <v>26</v>
      </c>
      <c r="C97" s="278"/>
      <c r="D97" s="279"/>
      <c r="E97" s="280"/>
      <c r="F97" s="178">
        <f>C96</f>
        <v>0</v>
      </c>
      <c r="G97" s="174"/>
      <c r="H97" s="247"/>
      <c r="I97" s="262"/>
      <c r="J97" s="263"/>
      <c r="K97" s="263"/>
      <c r="L97" s="264"/>
      <c r="M97" s="252"/>
      <c r="N97" s="253"/>
      <c r="O97" s="254"/>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81"/>
      <c r="D98" s="282"/>
      <c r="E98" s="283"/>
      <c r="F98" s="179"/>
      <c r="G98" s="175">
        <f>C96</f>
        <v>0</v>
      </c>
      <c r="H98" s="248"/>
      <c r="I98" s="265"/>
      <c r="J98" s="266"/>
      <c r="K98" s="266"/>
      <c r="L98" s="267"/>
      <c r="M98" s="255"/>
      <c r="N98" s="256"/>
      <c r="O98" s="257"/>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75"/>
      <c r="D99" s="276"/>
      <c r="E99" s="277"/>
      <c r="F99" s="177"/>
      <c r="G99" s="173"/>
      <c r="H99" s="309"/>
      <c r="I99" s="259"/>
      <c r="J99" s="260"/>
      <c r="K99" s="260"/>
      <c r="L99" s="261"/>
      <c r="M99" s="249"/>
      <c r="N99" s="250"/>
      <c r="O99" s="251"/>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8"/>
      <c r="BA99" s="245"/>
      <c r="BB99" s="244"/>
      <c r="BC99" s="245"/>
      <c r="BD99" s="287"/>
      <c r="BE99" s="288"/>
      <c r="BF99" s="288"/>
      <c r="BG99" s="288"/>
      <c r="BH99" s="289"/>
    </row>
    <row r="100" spans="2:60" ht="20.25" customHeight="1" x14ac:dyDescent="0.4">
      <c r="B100" s="125">
        <f>B97+1</f>
        <v>27</v>
      </c>
      <c r="C100" s="278"/>
      <c r="D100" s="279"/>
      <c r="E100" s="280"/>
      <c r="F100" s="178">
        <f>C99</f>
        <v>0</v>
      </c>
      <c r="G100" s="174"/>
      <c r="H100" s="247"/>
      <c r="I100" s="262"/>
      <c r="J100" s="263"/>
      <c r="K100" s="263"/>
      <c r="L100" s="264"/>
      <c r="M100" s="252"/>
      <c r="N100" s="253"/>
      <c r="O100" s="254"/>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81"/>
      <c r="D101" s="282"/>
      <c r="E101" s="283"/>
      <c r="F101" s="179"/>
      <c r="G101" s="175">
        <f>C99</f>
        <v>0</v>
      </c>
      <c r="H101" s="248"/>
      <c r="I101" s="265"/>
      <c r="J101" s="266"/>
      <c r="K101" s="266"/>
      <c r="L101" s="267"/>
      <c r="M101" s="255"/>
      <c r="N101" s="256"/>
      <c r="O101" s="257"/>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75"/>
      <c r="D102" s="276"/>
      <c r="E102" s="277"/>
      <c r="F102" s="177"/>
      <c r="G102" s="173"/>
      <c r="H102" s="309"/>
      <c r="I102" s="259"/>
      <c r="J102" s="260"/>
      <c r="K102" s="260"/>
      <c r="L102" s="261"/>
      <c r="M102" s="249"/>
      <c r="N102" s="250"/>
      <c r="O102" s="251"/>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8"/>
      <c r="BA102" s="245"/>
      <c r="BB102" s="244"/>
      <c r="BC102" s="245"/>
      <c r="BD102" s="287"/>
      <c r="BE102" s="288"/>
      <c r="BF102" s="288"/>
      <c r="BG102" s="288"/>
      <c r="BH102" s="289"/>
    </row>
    <row r="103" spans="2:60" ht="20.25" customHeight="1" x14ac:dyDescent="0.4">
      <c r="B103" s="125">
        <f>B100+1</f>
        <v>28</v>
      </c>
      <c r="C103" s="278"/>
      <c r="D103" s="279"/>
      <c r="E103" s="280"/>
      <c r="F103" s="178">
        <f>C102</f>
        <v>0</v>
      </c>
      <c r="G103" s="174"/>
      <c r="H103" s="247"/>
      <c r="I103" s="262"/>
      <c r="J103" s="263"/>
      <c r="K103" s="263"/>
      <c r="L103" s="264"/>
      <c r="M103" s="252"/>
      <c r="N103" s="253"/>
      <c r="O103" s="254"/>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81"/>
      <c r="D104" s="282"/>
      <c r="E104" s="283"/>
      <c r="F104" s="179"/>
      <c r="G104" s="175">
        <f>C102</f>
        <v>0</v>
      </c>
      <c r="H104" s="248"/>
      <c r="I104" s="265"/>
      <c r="J104" s="266"/>
      <c r="K104" s="266"/>
      <c r="L104" s="267"/>
      <c r="M104" s="255"/>
      <c r="N104" s="256"/>
      <c r="O104" s="257"/>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75"/>
      <c r="D105" s="276"/>
      <c r="E105" s="277"/>
      <c r="F105" s="177"/>
      <c r="G105" s="173"/>
      <c r="H105" s="309"/>
      <c r="I105" s="259"/>
      <c r="J105" s="260"/>
      <c r="K105" s="260"/>
      <c r="L105" s="261"/>
      <c r="M105" s="249"/>
      <c r="N105" s="250"/>
      <c r="O105" s="251"/>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8"/>
      <c r="BA105" s="245"/>
      <c r="BB105" s="244"/>
      <c r="BC105" s="245"/>
      <c r="BD105" s="287"/>
      <c r="BE105" s="288"/>
      <c r="BF105" s="288"/>
      <c r="BG105" s="288"/>
      <c r="BH105" s="289"/>
    </row>
    <row r="106" spans="2:60" ht="20.25" customHeight="1" x14ac:dyDescent="0.4">
      <c r="B106" s="125">
        <f>B103+1</f>
        <v>29</v>
      </c>
      <c r="C106" s="278"/>
      <c r="D106" s="279"/>
      <c r="E106" s="280"/>
      <c r="F106" s="178">
        <f>C105</f>
        <v>0</v>
      </c>
      <c r="G106" s="174"/>
      <c r="H106" s="247"/>
      <c r="I106" s="262"/>
      <c r="J106" s="263"/>
      <c r="K106" s="263"/>
      <c r="L106" s="264"/>
      <c r="M106" s="252"/>
      <c r="N106" s="253"/>
      <c r="O106" s="254"/>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81"/>
      <c r="D107" s="282"/>
      <c r="E107" s="283"/>
      <c r="F107" s="179"/>
      <c r="G107" s="175">
        <f>C105</f>
        <v>0</v>
      </c>
      <c r="H107" s="248"/>
      <c r="I107" s="265"/>
      <c r="J107" s="266"/>
      <c r="K107" s="266"/>
      <c r="L107" s="267"/>
      <c r="M107" s="255"/>
      <c r="N107" s="256"/>
      <c r="O107" s="257"/>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75"/>
      <c r="D108" s="276"/>
      <c r="E108" s="277"/>
      <c r="F108" s="177"/>
      <c r="G108" s="173"/>
      <c r="H108" s="309"/>
      <c r="I108" s="259"/>
      <c r="J108" s="260"/>
      <c r="K108" s="260"/>
      <c r="L108" s="261"/>
      <c r="M108" s="249"/>
      <c r="N108" s="250"/>
      <c r="O108" s="251"/>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8"/>
      <c r="BA108" s="245"/>
      <c r="BB108" s="244"/>
      <c r="BC108" s="245"/>
      <c r="BD108" s="287"/>
      <c r="BE108" s="288"/>
      <c r="BF108" s="288"/>
      <c r="BG108" s="288"/>
      <c r="BH108" s="289"/>
    </row>
    <row r="109" spans="2:60" ht="20.25" customHeight="1" x14ac:dyDescent="0.4">
      <c r="B109" s="125">
        <f>B106+1</f>
        <v>30</v>
      </c>
      <c r="C109" s="278"/>
      <c r="D109" s="279"/>
      <c r="E109" s="280"/>
      <c r="F109" s="178">
        <f>C108</f>
        <v>0</v>
      </c>
      <c r="G109" s="174"/>
      <c r="H109" s="247"/>
      <c r="I109" s="262"/>
      <c r="J109" s="263"/>
      <c r="K109" s="263"/>
      <c r="L109" s="264"/>
      <c r="M109" s="252"/>
      <c r="N109" s="253"/>
      <c r="O109" s="254"/>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81"/>
      <c r="D110" s="282"/>
      <c r="E110" s="283"/>
      <c r="F110" s="179"/>
      <c r="G110" s="175">
        <f>C108</f>
        <v>0</v>
      </c>
      <c r="H110" s="248"/>
      <c r="I110" s="265"/>
      <c r="J110" s="266"/>
      <c r="K110" s="266"/>
      <c r="L110" s="267"/>
      <c r="M110" s="255"/>
      <c r="N110" s="256"/>
      <c r="O110" s="257"/>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75"/>
      <c r="D111" s="276"/>
      <c r="E111" s="277"/>
      <c r="F111" s="177"/>
      <c r="G111" s="173"/>
      <c r="H111" s="309"/>
      <c r="I111" s="259"/>
      <c r="J111" s="260"/>
      <c r="K111" s="260"/>
      <c r="L111" s="261"/>
      <c r="M111" s="249"/>
      <c r="N111" s="250"/>
      <c r="O111" s="251"/>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8"/>
      <c r="BA111" s="245"/>
      <c r="BB111" s="244"/>
      <c r="BC111" s="245"/>
      <c r="BD111" s="287"/>
      <c r="BE111" s="288"/>
      <c r="BF111" s="288"/>
      <c r="BG111" s="288"/>
      <c r="BH111" s="289"/>
    </row>
    <row r="112" spans="2:60" ht="20.25" customHeight="1" x14ac:dyDescent="0.4">
      <c r="B112" s="125">
        <f>B109+1</f>
        <v>31</v>
      </c>
      <c r="C112" s="278"/>
      <c r="D112" s="279"/>
      <c r="E112" s="280"/>
      <c r="F112" s="178">
        <f>C111</f>
        <v>0</v>
      </c>
      <c r="G112" s="174"/>
      <c r="H112" s="247"/>
      <c r="I112" s="262"/>
      <c r="J112" s="263"/>
      <c r="K112" s="263"/>
      <c r="L112" s="264"/>
      <c r="M112" s="252"/>
      <c r="N112" s="253"/>
      <c r="O112" s="254"/>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81"/>
      <c r="D113" s="282"/>
      <c r="E113" s="283"/>
      <c r="F113" s="179"/>
      <c r="G113" s="175">
        <f>C111</f>
        <v>0</v>
      </c>
      <c r="H113" s="248"/>
      <c r="I113" s="265"/>
      <c r="J113" s="266"/>
      <c r="K113" s="266"/>
      <c r="L113" s="267"/>
      <c r="M113" s="255"/>
      <c r="N113" s="256"/>
      <c r="O113" s="257"/>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75"/>
      <c r="D114" s="276"/>
      <c r="E114" s="277"/>
      <c r="F114" s="177"/>
      <c r="G114" s="173"/>
      <c r="H114" s="309"/>
      <c r="I114" s="259"/>
      <c r="J114" s="260"/>
      <c r="K114" s="260"/>
      <c r="L114" s="261"/>
      <c r="M114" s="249"/>
      <c r="N114" s="250"/>
      <c r="O114" s="251"/>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8"/>
      <c r="BA114" s="245"/>
      <c r="BB114" s="244"/>
      <c r="BC114" s="245"/>
      <c r="BD114" s="287"/>
      <c r="BE114" s="288"/>
      <c r="BF114" s="288"/>
      <c r="BG114" s="288"/>
      <c r="BH114" s="289"/>
    </row>
    <row r="115" spans="2:60" ht="20.25" customHeight="1" x14ac:dyDescent="0.4">
      <c r="B115" s="125">
        <f>B112+1</f>
        <v>32</v>
      </c>
      <c r="C115" s="278"/>
      <c r="D115" s="279"/>
      <c r="E115" s="280"/>
      <c r="F115" s="178">
        <f>C114</f>
        <v>0</v>
      </c>
      <c r="G115" s="174"/>
      <c r="H115" s="247"/>
      <c r="I115" s="262"/>
      <c r="J115" s="263"/>
      <c r="K115" s="263"/>
      <c r="L115" s="264"/>
      <c r="M115" s="252"/>
      <c r="N115" s="253"/>
      <c r="O115" s="254"/>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81"/>
      <c r="D116" s="282"/>
      <c r="E116" s="283"/>
      <c r="F116" s="179"/>
      <c r="G116" s="175">
        <f>C114</f>
        <v>0</v>
      </c>
      <c r="H116" s="248"/>
      <c r="I116" s="265"/>
      <c r="J116" s="266"/>
      <c r="K116" s="266"/>
      <c r="L116" s="267"/>
      <c r="M116" s="255"/>
      <c r="N116" s="256"/>
      <c r="O116" s="257"/>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75"/>
      <c r="D117" s="276"/>
      <c r="E117" s="277"/>
      <c r="F117" s="177"/>
      <c r="G117" s="173"/>
      <c r="H117" s="309"/>
      <c r="I117" s="259"/>
      <c r="J117" s="260"/>
      <c r="K117" s="260"/>
      <c r="L117" s="261"/>
      <c r="M117" s="249"/>
      <c r="N117" s="250"/>
      <c r="O117" s="251"/>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8"/>
      <c r="BA117" s="245"/>
      <c r="BB117" s="244"/>
      <c r="BC117" s="245"/>
      <c r="BD117" s="287"/>
      <c r="BE117" s="288"/>
      <c r="BF117" s="288"/>
      <c r="BG117" s="288"/>
      <c r="BH117" s="289"/>
    </row>
    <row r="118" spans="2:60" ht="20.25" customHeight="1" x14ac:dyDescent="0.4">
      <c r="B118" s="125">
        <f>B115+1</f>
        <v>33</v>
      </c>
      <c r="C118" s="278"/>
      <c r="D118" s="279"/>
      <c r="E118" s="280"/>
      <c r="F118" s="178">
        <f>C117</f>
        <v>0</v>
      </c>
      <c r="G118" s="174"/>
      <c r="H118" s="247"/>
      <c r="I118" s="262"/>
      <c r="J118" s="263"/>
      <c r="K118" s="263"/>
      <c r="L118" s="264"/>
      <c r="M118" s="252"/>
      <c r="N118" s="253"/>
      <c r="O118" s="254"/>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81"/>
      <c r="D119" s="282"/>
      <c r="E119" s="283"/>
      <c r="F119" s="179"/>
      <c r="G119" s="175">
        <f>C117</f>
        <v>0</v>
      </c>
      <c r="H119" s="248"/>
      <c r="I119" s="265"/>
      <c r="J119" s="266"/>
      <c r="K119" s="266"/>
      <c r="L119" s="267"/>
      <c r="M119" s="255"/>
      <c r="N119" s="256"/>
      <c r="O119" s="257"/>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75"/>
      <c r="D120" s="276"/>
      <c r="E120" s="277"/>
      <c r="F120" s="177"/>
      <c r="G120" s="173"/>
      <c r="H120" s="309"/>
      <c r="I120" s="259"/>
      <c r="J120" s="260"/>
      <c r="K120" s="260"/>
      <c r="L120" s="261"/>
      <c r="M120" s="249"/>
      <c r="N120" s="250"/>
      <c r="O120" s="251"/>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8"/>
      <c r="BA120" s="245"/>
      <c r="BB120" s="244"/>
      <c r="BC120" s="245"/>
      <c r="BD120" s="287"/>
      <c r="BE120" s="288"/>
      <c r="BF120" s="288"/>
      <c r="BG120" s="288"/>
      <c r="BH120" s="289"/>
    </row>
    <row r="121" spans="2:60" ht="20.25" customHeight="1" x14ac:dyDescent="0.4">
      <c r="B121" s="125">
        <f>B118+1</f>
        <v>34</v>
      </c>
      <c r="C121" s="278"/>
      <c r="D121" s="279"/>
      <c r="E121" s="280"/>
      <c r="F121" s="178">
        <f>C120</f>
        <v>0</v>
      </c>
      <c r="G121" s="174"/>
      <c r="H121" s="247"/>
      <c r="I121" s="262"/>
      <c r="J121" s="263"/>
      <c r="K121" s="263"/>
      <c r="L121" s="264"/>
      <c r="M121" s="252"/>
      <c r="N121" s="253"/>
      <c r="O121" s="254"/>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81"/>
      <c r="D122" s="282"/>
      <c r="E122" s="283"/>
      <c r="F122" s="179"/>
      <c r="G122" s="175">
        <f>C120</f>
        <v>0</v>
      </c>
      <c r="H122" s="248"/>
      <c r="I122" s="265"/>
      <c r="J122" s="266"/>
      <c r="K122" s="266"/>
      <c r="L122" s="267"/>
      <c r="M122" s="255"/>
      <c r="N122" s="256"/>
      <c r="O122" s="257"/>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75"/>
      <c r="D123" s="276"/>
      <c r="E123" s="277"/>
      <c r="F123" s="177"/>
      <c r="G123" s="173"/>
      <c r="H123" s="309"/>
      <c r="I123" s="259"/>
      <c r="J123" s="260"/>
      <c r="K123" s="260"/>
      <c r="L123" s="261"/>
      <c r="M123" s="249"/>
      <c r="N123" s="250"/>
      <c r="O123" s="251"/>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8"/>
      <c r="BA123" s="245"/>
      <c r="BB123" s="244"/>
      <c r="BC123" s="245"/>
      <c r="BD123" s="287"/>
      <c r="BE123" s="288"/>
      <c r="BF123" s="288"/>
      <c r="BG123" s="288"/>
      <c r="BH123" s="289"/>
    </row>
    <row r="124" spans="2:60" ht="20.25" customHeight="1" x14ac:dyDescent="0.4">
      <c r="B124" s="125">
        <f>B121+1</f>
        <v>35</v>
      </c>
      <c r="C124" s="278"/>
      <c r="D124" s="279"/>
      <c r="E124" s="280"/>
      <c r="F124" s="178">
        <f>C123</f>
        <v>0</v>
      </c>
      <c r="G124" s="174"/>
      <c r="H124" s="247"/>
      <c r="I124" s="262"/>
      <c r="J124" s="263"/>
      <c r="K124" s="263"/>
      <c r="L124" s="264"/>
      <c r="M124" s="252"/>
      <c r="N124" s="253"/>
      <c r="O124" s="254"/>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81"/>
      <c r="D125" s="282"/>
      <c r="E125" s="283"/>
      <c r="F125" s="179"/>
      <c r="G125" s="175">
        <f>C123</f>
        <v>0</v>
      </c>
      <c r="H125" s="248"/>
      <c r="I125" s="265"/>
      <c r="J125" s="266"/>
      <c r="K125" s="266"/>
      <c r="L125" s="267"/>
      <c r="M125" s="255"/>
      <c r="N125" s="256"/>
      <c r="O125" s="257"/>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75"/>
      <c r="D126" s="276"/>
      <c r="E126" s="277"/>
      <c r="F126" s="177"/>
      <c r="G126" s="173"/>
      <c r="H126" s="309"/>
      <c r="I126" s="259"/>
      <c r="J126" s="260"/>
      <c r="K126" s="260"/>
      <c r="L126" s="261"/>
      <c r="M126" s="249"/>
      <c r="N126" s="250"/>
      <c r="O126" s="251"/>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8"/>
      <c r="BA126" s="245"/>
      <c r="BB126" s="244"/>
      <c r="BC126" s="245"/>
      <c r="BD126" s="287"/>
      <c r="BE126" s="288"/>
      <c r="BF126" s="288"/>
      <c r="BG126" s="288"/>
      <c r="BH126" s="289"/>
    </row>
    <row r="127" spans="2:60" ht="20.25" customHeight="1" x14ac:dyDescent="0.4">
      <c r="B127" s="125">
        <f>B124+1</f>
        <v>36</v>
      </c>
      <c r="C127" s="278"/>
      <c r="D127" s="279"/>
      <c r="E127" s="280"/>
      <c r="F127" s="178">
        <f>C126</f>
        <v>0</v>
      </c>
      <c r="G127" s="174"/>
      <c r="H127" s="247"/>
      <c r="I127" s="262"/>
      <c r="J127" s="263"/>
      <c r="K127" s="263"/>
      <c r="L127" s="264"/>
      <c r="M127" s="252"/>
      <c r="N127" s="253"/>
      <c r="O127" s="254"/>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81"/>
      <c r="D128" s="282"/>
      <c r="E128" s="283"/>
      <c r="F128" s="179"/>
      <c r="G128" s="175">
        <f>C126</f>
        <v>0</v>
      </c>
      <c r="H128" s="248"/>
      <c r="I128" s="265"/>
      <c r="J128" s="266"/>
      <c r="K128" s="266"/>
      <c r="L128" s="267"/>
      <c r="M128" s="255"/>
      <c r="N128" s="256"/>
      <c r="O128" s="257"/>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75"/>
      <c r="D129" s="276"/>
      <c r="E129" s="277"/>
      <c r="F129" s="177"/>
      <c r="G129" s="173"/>
      <c r="H129" s="309"/>
      <c r="I129" s="259"/>
      <c r="J129" s="260"/>
      <c r="K129" s="260"/>
      <c r="L129" s="261"/>
      <c r="M129" s="249"/>
      <c r="N129" s="250"/>
      <c r="O129" s="251"/>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8"/>
      <c r="BA129" s="245"/>
      <c r="BB129" s="244"/>
      <c r="BC129" s="245"/>
      <c r="BD129" s="287"/>
      <c r="BE129" s="288"/>
      <c r="BF129" s="288"/>
      <c r="BG129" s="288"/>
      <c r="BH129" s="289"/>
    </row>
    <row r="130" spans="2:60" ht="20.25" customHeight="1" x14ac:dyDescent="0.4">
      <c r="B130" s="125">
        <f>B127+1</f>
        <v>37</v>
      </c>
      <c r="C130" s="278"/>
      <c r="D130" s="279"/>
      <c r="E130" s="280"/>
      <c r="F130" s="178">
        <f>C129</f>
        <v>0</v>
      </c>
      <c r="G130" s="174"/>
      <c r="H130" s="247"/>
      <c r="I130" s="262"/>
      <c r="J130" s="263"/>
      <c r="K130" s="263"/>
      <c r="L130" s="264"/>
      <c r="M130" s="252"/>
      <c r="N130" s="253"/>
      <c r="O130" s="254"/>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81"/>
      <c r="D131" s="282"/>
      <c r="E131" s="283"/>
      <c r="F131" s="179"/>
      <c r="G131" s="175">
        <f>C129</f>
        <v>0</v>
      </c>
      <c r="H131" s="248"/>
      <c r="I131" s="265"/>
      <c r="J131" s="266"/>
      <c r="K131" s="266"/>
      <c r="L131" s="267"/>
      <c r="M131" s="255"/>
      <c r="N131" s="256"/>
      <c r="O131" s="257"/>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75"/>
      <c r="D132" s="276"/>
      <c r="E132" s="277"/>
      <c r="F132" s="177"/>
      <c r="G132" s="173"/>
      <c r="H132" s="309"/>
      <c r="I132" s="259"/>
      <c r="J132" s="260"/>
      <c r="K132" s="260"/>
      <c r="L132" s="261"/>
      <c r="M132" s="249"/>
      <c r="N132" s="250"/>
      <c r="O132" s="251"/>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8"/>
      <c r="BA132" s="245"/>
      <c r="BB132" s="244"/>
      <c r="BC132" s="245"/>
      <c r="BD132" s="287"/>
      <c r="BE132" s="288"/>
      <c r="BF132" s="288"/>
      <c r="BG132" s="288"/>
      <c r="BH132" s="289"/>
    </row>
    <row r="133" spans="2:60" ht="20.25" customHeight="1" x14ac:dyDescent="0.4">
      <c r="B133" s="125">
        <f>B130+1</f>
        <v>38</v>
      </c>
      <c r="C133" s="278"/>
      <c r="D133" s="279"/>
      <c r="E133" s="280"/>
      <c r="F133" s="178">
        <f>C132</f>
        <v>0</v>
      </c>
      <c r="G133" s="174"/>
      <c r="H133" s="247"/>
      <c r="I133" s="262"/>
      <c r="J133" s="263"/>
      <c r="K133" s="263"/>
      <c r="L133" s="264"/>
      <c r="M133" s="252"/>
      <c r="N133" s="253"/>
      <c r="O133" s="254"/>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81"/>
      <c r="D134" s="282"/>
      <c r="E134" s="283"/>
      <c r="F134" s="179"/>
      <c r="G134" s="175">
        <f>C132</f>
        <v>0</v>
      </c>
      <c r="H134" s="248"/>
      <c r="I134" s="265"/>
      <c r="J134" s="266"/>
      <c r="K134" s="266"/>
      <c r="L134" s="267"/>
      <c r="M134" s="255"/>
      <c r="N134" s="256"/>
      <c r="O134" s="257"/>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75"/>
      <c r="D135" s="276"/>
      <c r="E135" s="277"/>
      <c r="F135" s="177"/>
      <c r="G135" s="173"/>
      <c r="H135" s="309"/>
      <c r="I135" s="259"/>
      <c r="J135" s="260"/>
      <c r="K135" s="260"/>
      <c r="L135" s="261"/>
      <c r="M135" s="249"/>
      <c r="N135" s="250"/>
      <c r="O135" s="251"/>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8"/>
      <c r="BA135" s="245"/>
      <c r="BB135" s="244"/>
      <c r="BC135" s="245"/>
      <c r="BD135" s="287"/>
      <c r="BE135" s="288"/>
      <c r="BF135" s="288"/>
      <c r="BG135" s="288"/>
      <c r="BH135" s="289"/>
    </row>
    <row r="136" spans="2:60" ht="20.25" customHeight="1" x14ac:dyDescent="0.4">
      <c r="B136" s="125">
        <f>B133+1</f>
        <v>39</v>
      </c>
      <c r="C136" s="278"/>
      <c r="D136" s="279"/>
      <c r="E136" s="280"/>
      <c r="F136" s="178">
        <f>C135</f>
        <v>0</v>
      </c>
      <c r="G136" s="174"/>
      <c r="H136" s="247"/>
      <c r="I136" s="262"/>
      <c r="J136" s="263"/>
      <c r="K136" s="263"/>
      <c r="L136" s="264"/>
      <c r="M136" s="252"/>
      <c r="N136" s="253"/>
      <c r="O136" s="254"/>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81"/>
      <c r="D137" s="282"/>
      <c r="E137" s="283"/>
      <c r="F137" s="179"/>
      <c r="G137" s="175">
        <f>C135</f>
        <v>0</v>
      </c>
      <c r="H137" s="248"/>
      <c r="I137" s="265"/>
      <c r="J137" s="266"/>
      <c r="K137" s="266"/>
      <c r="L137" s="267"/>
      <c r="M137" s="255"/>
      <c r="N137" s="256"/>
      <c r="O137" s="257"/>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75"/>
      <c r="D138" s="276"/>
      <c r="E138" s="277"/>
      <c r="F138" s="177"/>
      <c r="G138" s="173"/>
      <c r="H138" s="309"/>
      <c r="I138" s="259"/>
      <c r="J138" s="260"/>
      <c r="K138" s="260"/>
      <c r="L138" s="261"/>
      <c r="M138" s="249"/>
      <c r="N138" s="250"/>
      <c r="O138" s="251"/>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8"/>
      <c r="BA138" s="245"/>
      <c r="BB138" s="244"/>
      <c r="BC138" s="245"/>
      <c r="BD138" s="287"/>
      <c r="BE138" s="288"/>
      <c r="BF138" s="288"/>
      <c r="BG138" s="288"/>
      <c r="BH138" s="289"/>
    </row>
    <row r="139" spans="2:60" ht="20.25" customHeight="1" x14ac:dyDescent="0.4">
      <c r="B139" s="125">
        <f>B136+1</f>
        <v>40</v>
      </c>
      <c r="C139" s="278"/>
      <c r="D139" s="279"/>
      <c r="E139" s="280"/>
      <c r="F139" s="178">
        <f>C138</f>
        <v>0</v>
      </c>
      <c r="G139" s="174"/>
      <c r="H139" s="247"/>
      <c r="I139" s="262"/>
      <c r="J139" s="263"/>
      <c r="K139" s="263"/>
      <c r="L139" s="264"/>
      <c r="M139" s="252"/>
      <c r="N139" s="253"/>
      <c r="O139" s="254"/>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81"/>
      <c r="D140" s="282"/>
      <c r="E140" s="283"/>
      <c r="F140" s="179"/>
      <c r="G140" s="175">
        <f>C138</f>
        <v>0</v>
      </c>
      <c r="H140" s="248"/>
      <c r="I140" s="265"/>
      <c r="J140" s="266"/>
      <c r="K140" s="266"/>
      <c r="L140" s="267"/>
      <c r="M140" s="255"/>
      <c r="N140" s="256"/>
      <c r="O140" s="257"/>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75"/>
      <c r="D141" s="276"/>
      <c r="E141" s="277"/>
      <c r="F141" s="177"/>
      <c r="G141" s="173"/>
      <c r="H141" s="309"/>
      <c r="I141" s="259"/>
      <c r="J141" s="260"/>
      <c r="K141" s="260"/>
      <c r="L141" s="261"/>
      <c r="M141" s="249"/>
      <c r="N141" s="250"/>
      <c r="O141" s="251"/>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8"/>
      <c r="BA141" s="245"/>
      <c r="BB141" s="244"/>
      <c r="BC141" s="245"/>
      <c r="BD141" s="287"/>
      <c r="BE141" s="288"/>
      <c r="BF141" s="288"/>
      <c r="BG141" s="288"/>
      <c r="BH141" s="289"/>
    </row>
    <row r="142" spans="2:60" ht="20.25" customHeight="1" x14ac:dyDescent="0.4">
      <c r="B142" s="125">
        <f>B139+1</f>
        <v>41</v>
      </c>
      <c r="C142" s="278"/>
      <c r="D142" s="279"/>
      <c r="E142" s="280"/>
      <c r="F142" s="178">
        <f>C141</f>
        <v>0</v>
      </c>
      <c r="G142" s="174"/>
      <c r="H142" s="247"/>
      <c r="I142" s="262"/>
      <c r="J142" s="263"/>
      <c r="K142" s="263"/>
      <c r="L142" s="264"/>
      <c r="M142" s="252"/>
      <c r="N142" s="253"/>
      <c r="O142" s="254"/>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81"/>
      <c r="D143" s="282"/>
      <c r="E143" s="283"/>
      <c r="F143" s="179"/>
      <c r="G143" s="175">
        <f>C141</f>
        <v>0</v>
      </c>
      <c r="H143" s="248"/>
      <c r="I143" s="265"/>
      <c r="J143" s="266"/>
      <c r="K143" s="266"/>
      <c r="L143" s="267"/>
      <c r="M143" s="255"/>
      <c r="N143" s="256"/>
      <c r="O143" s="257"/>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75"/>
      <c r="D144" s="276"/>
      <c r="E144" s="277"/>
      <c r="F144" s="177"/>
      <c r="G144" s="173"/>
      <c r="H144" s="309"/>
      <c r="I144" s="259"/>
      <c r="J144" s="260"/>
      <c r="K144" s="260"/>
      <c r="L144" s="261"/>
      <c r="M144" s="249"/>
      <c r="N144" s="250"/>
      <c r="O144" s="251"/>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8"/>
      <c r="BA144" s="245"/>
      <c r="BB144" s="244"/>
      <c r="BC144" s="245"/>
      <c r="BD144" s="287"/>
      <c r="BE144" s="288"/>
      <c r="BF144" s="288"/>
      <c r="BG144" s="288"/>
      <c r="BH144" s="289"/>
    </row>
    <row r="145" spans="2:60" ht="20.25" customHeight="1" x14ac:dyDescent="0.4">
      <c r="B145" s="125">
        <f>B142+1</f>
        <v>42</v>
      </c>
      <c r="C145" s="278"/>
      <c r="D145" s="279"/>
      <c r="E145" s="280"/>
      <c r="F145" s="178">
        <f>C144</f>
        <v>0</v>
      </c>
      <c r="G145" s="174"/>
      <c r="H145" s="247"/>
      <c r="I145" s="262"/>
      <c r="J145" s="263"/>
      <c r="K145" s="263"/>
      <c r="L145" s="264"/>
      <c r="M145" s="252"/>
      <c r="N145" s="253"/>
      <c r="O145" s="254"/>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81"/>
      <c r="D146" s="282"/>
      <c r="E146" s="283"/>
      <c r="F146" s="179"/>
      <c r="G146" s="175">
        <f>C144</f>
        <v>0</v>
      </c>
      <c r="H146" s="248"/>
      <c r="I146" s="265"/>
      <c r="J146" s="266"/>
      <c r="K146" s="266"/>
      <c r="L146" s="267"/>
      <c r="M146" s="255"/>
      <c r="N146" s="256"/>
      <c r="O146" s="257"/>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75"/>
      <c r="D147" s="276"/>
      <c r="E147" s="277"/>
      <c r="F147" s="177"/>
      <c r="G147" s="173"/>
      <c r="H147" s="309"/>
      <c r="I147" s="259"/>
      <c r="J147" s="260"/>
      <c r="K147" s="260"/>
      <c r="L147" s="261"/>
      <c r="M147" s="249"/>
      <c r="N147" s="250"/>
      <c r="O147" s="251"/>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8"/>
      <c r="BA147" s="245"/>
      <c r="BB147" s="244"/>
      <c r="BC147" s="245"/>
      <c r="BD147" s="287"/>
      <c r="BE147" s="288"/>
      <c r="BF147" s="288"/>
      <c r="BG147" s="288"/>
      <c r="BH147" s="289"/>
    </row>
    <row r="148" spans="2:60" ht="20.25" customHeight="1" x14ac:dyDescent="0.4">
      <c r="B148" s="125">
        <f>B145+1</f>
        <v>43</v>
      </c>
      <c r="C148" s="278"/>
      <c r="D148" s="279"/>
      <c r="E148" s="280"/>
      <c r="F148" s="178">
        <f>C147</f>
        <v>0</v>
      </c>
      <c r="G148" s="174"/>
      <c r="H148" s="247"/>
      <c r="I148" s="262"/>
      <c r="J148" s="263"/>
      <c r="K148" s="263"/>
      <c r="L148" s="264"/>
      <c r="M148" s="252"/>
      <c r="N148" s="253"/>
      <c r="O148" s="254"/>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81"/>
      <c r="D149" s="282"/>
      <c r="E149" s="283"/>
      <c r="F149" s="179"/>
      <c r="G149" s="175">
        <f>C147</f>
        <v>0</v>
      </c>
      <c r="H149" s="248"/>
      <c r="I149" s="265"/>
      <c r="J149" s="266"/>
      <c r="K149" s="266"/>
      <c r="L149" s="267"/>
      <c r="M149" s="255"/>
      <c r="N149" s="256"/>
      <c r="O149" s="257"/>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75"/>
      <c r="D150" s="276"/>
      <c r="E150" s="277"/>
      <c r="F150" s="177"/>
      <c r="G150" s="173"/>
      <c r="H150" s="309"/>
      <c r="I150" s="259"/>
      <c r="J150" s="260"/>
      <c r="K150" s="260"/>
      <c r="L150" s="261"/>
      <c r="M150" s="249"/>
      <c r="N150" s="250"/>
      <c r="O150" s="251"/>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8"/>
      <c r="BA150" s="245"/>
      <c r="BB150" s="244"/>
      <c r="BC150" s="245"/>
      <c r="BD150" s="287"/>
      <c r="BE150" s="288"/>
      <c r="BF150" s="288"/>
      <c r="BG150" s="288"/>
      <c r="BH150" s="289"/>
    </row>
    <row r="151" spans="2:60" ht="20.25" customHeight="1" x14ac:dyDescent="0.4">
      <c r="B151" s="125">
        <f>B148+1</f>
        <v>44</v>
      </c>
      <c r="C151" s="278"/>
      <c r="D151" s="279"/>
      <c r="E151" s="280"/>
      <c r="F151" s="178">
        <f>C150</f>
        <v>0</v>
      </c>
      <c r="G151" s="174"/>
      <c r="H151" s="247"/>
      <c r="I151" s="262"/>
      <c r="J151" s="263"/>
      <c r="K151" s="263"/>
      <c r="L151" s="264"/>
      <c r="M151" s="252"/>
      <c r="N151" s="253"/>
      <c r="O151" s="254"/>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81"/>
      <c r="D152" s="282"/>
      <c r="E152" s="283"/>
      <c r="F152" s="179"/>
      <c r="G152" s="175">
        <f>C150</f>
        <v>0</v>
      </c>
      <c r="H152" s="248"/>
      <c r="I152" s="265"/>
      <c r="J152" s="266"/>
      <c r="K152" s="266"/>
      <c r="L152" s="267"/>
      <c r="M152" s="255"/>
      <c r="N152" s="256"/>
      <c r="O152" s="257"/>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75"/>
      <c r="D153" s="276"/>
      <c r="E153" s="277"/>
      <c r="F153" s="177"/>
      <c r="G153" s="173"/>
      <c r="H153" s="309"/>
      <c r="I153" s="259"/>
      <c r="J153" s="260"/>
      <c r="K153" s="260"/>
      <c r="L153" s="261"/>
      <c r="M153" s="249"/>
      <c r="N153" s="250"/>
      <c r="O153" s="251"/>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8"/>
      <c r="BA153" s="245"/>
      <c r="BB153" s="244"/>
      <c r="BC153" s="245"/>
      <c r="BD153" s="287"/>
      <c r="BE153" s="288"/>
      <c r="BF153" s="288"/>
      <c r="BG153" s="288"/>
      <c r="BH153" s="289"/>
    </row>
    <row r="154" spans="2:60" ht="20.25" customHeight="1" x14ac:dyDescent="0.4">
      <c r="B154" s="125">
        <f>B151+1</f>
        <v>45</v>
      </c>
      <c r="C154" s="278"/>
      <c r="D154" s="279"/>
      <c r="E154" s="280"/>
      <c r="F154" s="178">
        <f>C153</f>
        <v>0</v>
      </c>
      <c r="G154" s="174"/>
      <c r="H154" s="247"/>
      <c r="I154" s="262"/>
      <c r="J154" s="263"/>
      <c r="K154" s="263"/>
      <c r="L154" s="264"/>
      <c r="M154" s="252"/>
      <c r="N154" s="253"/>
      <c r="O154" s="254"/>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81"/>
      <c r="D155" s="282"/>
      <c r="E155" s="283"/>
      <c r="F155" s="179"/>
      <c r="G155" s="175">
        <f>C153</f>
        <v>0</v>
      </c>
      <c r="H155" s="248"/>
      <c r="I155" s="265"/>
      <c r="J155" s="266"/>
      <c r="K155" s="266"/>
      <c r="L155" s="267"/>
      <c r="M155" s="255"/>
      <c r="N155" s="256"/>
      <c r="O155" s="257"/>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75"/>
      <c r="D156" s="276"/>
      <c r="E156" s="277"/>
      <c r="F156" s="177"/>
      <c r="G156" s="173"/>
      <c r="H156" s="309"/>
      <c r="I156" s="259"/>
      <c r="J156" s="260"/>
      <c r="K156" s="260"/>
      <c r="L156" s="261"/>
      <c r="M156" s="249"/>
      <c r="N156" s="250"/>
      <c r="O156" s="251"/>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8"/>
      <c r="BA156" s="245"/>
      <c r="BB156" s="244"/>
      <c r="BC156" s="245"/>
      <c r="BD156" s="287"/>
      <c r="BE156" s="288"/>
      <c r="BF156" s="288"/>
      <c r="BG156" s="288"/>
      <c r="BH156" s="289"/>
    </row>
    <row r="157" spans="2:60" ht="20.25" customHeight="1" x14ac:dyDescent="0.4">
      <c r="B157" s="125">
        <f>B154+1</f>
        <v>46</v>
      </c>
      <c r="C157" s="278"/>
      <c r="D157" s="279"/>
      <c r="E157" s="280"/>
      <c r="F157" s="178">
        <f>C156</f>
        <v>0</v>
      </c>
      <c r="G157" s="174"/>
      <c r="H157" s="247"/>
      <c r="I157" s="262"/>
      <c r="J157" s="263"/>
      <c r="K157" s="263"/>
      <c r="L157" s="264"/>
      <c r="M157" s="252"/>
      <c r="N157" s="253"/>
      <c r="O157" s="254"/>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81"/>
      <c r="D158" s="282"/>
      <c r="E158" s="283"/>
      <c r="F158" s="179"/>
      <c r="G158" s="175">
        <f>C156</f>
        <v>0</v>
      </c>
      <c r="H158" s="248"/>
      <c r="I158" s="265"/>
      <c r="J158" s="266"/>
      <c r="K158" s="266"/>
      <c r="L158" s="267"/>
      <c r="M158" s="255"/>
      <c r="N158" s="256"/>
      <c r="O158" s="257"/>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75"/>
      <c r="D159" s="276"/>
      <c r="E159" s="277"/>
      <c r="F159" s="177"/>
      <c r="G159" s="173"/>
      <c r="H159" s="309"/>
      <c r="I159" s="259"/>
      <c r="J159" s="260"/>
      <c r="K159" s="260"/>
      <c r="L159" s="261"/>
      <c r="M159" s="249"/>
      <c r="N159" s="250"/>
      <c r="O159" s="251"/>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8"/>
      <c r="BA159" s="245"/>
      <c r="BB159" s="244"/>
      <c r="BC159" s="245"/>
      <c r="BD159" s="287"/>
      <c r="BE159" s="288"/>
      <c r="BF159" s="288"/>
      <c r="BG159" s="288"/>
      <c r="BH159" s="289"/>
    </row>
    <row r="160" spans="2:60" ht="20.25" customHeight="1" x14ac:dyDescent="0.4">
      <c r="B160" s="125">
        <f>B157+1</f>
        <v>47</v>
      </c>
      <c r="C160" s="278"/>
      <c r="D160" s="279"/>
      <c r="E160" s="280"/>
      <c r="F160" s="178">
        <f>C159</f>
        <v>0</v>
      </c>
      <c r="G160" s="174"/>
      <c r="H160" s="247"/>
      <c r="I160" s="262"/>
      <c r="J160" s="263"/>
      <c r="K160" s="263"/>
      <c r="L160" s="264"/>
      <c r="M160" s="252"/>
      <c r="N160" s="253"/>
      <c r="O160" s="254"/>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81"/>
      <c r="D161" s="282"/>
      <c r="E161" s="283"/>
      <c r="F161" s="179"/>
      <c r="G161" s="175">
        <f>C159</f>
        <v>0</v>
      </c>
      <c r="H161" s="248"/>
      <c r="I161" s="265"/>
      <c r="J161" s="266"/>
      <c r="K161" s="266"/>
      <c r="L161" s="267"/>
      <c r="M161" s="255"/>
      <c r="N161" s="256"/>
      <c r="O161" s="257"/>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75"/>
      <c r="D162" s="276"/>
      <c r="E162" s="277"/>
      <c r="F162" s="177"/>
      <c r="G162" s="173"/>
      <c r="H162" s="309"/>
      <c r="I162" s="259"/>
      <c r="J162" s="260"/>
      <c r="K162" s="260"/>
      <c r="L162" s="261"/>
      <c r="M162" s="249"/>
      <c r="N162" s="250"/>
      <c r="O162" s="251"/>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8"/>
      <c r="BA162" s="245"/>
      <c r="BB162" s="244"/>
      <c r="BC162" s="245"/>
      <c r="BD162" s="287"/>
      <c r="BE162" s="288"/>
      <c r="BF162" s="288"/>
      <c r="BG162" s="288"/>
      <c r="BH162" s="289"/>
    </row>
    <row r="163" spans="2:60" ht="20.25" customHeight="1" x14ac:dyDescent="0.4">
      <c r="B163" s="125">
        <f>B160+1</f>
        <v>48</v>
      </c>
      <c r="C163" s="278"/>
      <c r="D163" s="279"/>
      <c r="E163" s="280"/>
      <c r="F163" s="178">
        <f>C162</f>
        <v>0</v>
      </c>
      <c r="G163" s="174"/>
      <c r="H163" s="247"/>
      <c r="I163" s="262"/>
      <c r="J163" s="263"/>
      <c r="K163" s="263"/>
      <c r="L163" s="264"/>
      <c r="M163" s="252"/>
      <c r="N163" s="253"/>
      <c r="O163" s="254"/>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81"/>
      <c r="D164" s="282"/>
      <c r="E164" s="283"/>
      <c r="F164" s="179"/>
      <c r="G164" s="175">
        <f>C162</f>
        <v>0</v>
      </c>
      <c r="H164" s="248"/>
      <c r="I164" s="265"/>
      <c r="J164" s="266"/>
      <c r="K164" s="266"/>
      <c r="L164" s="267"/>
      <c r="M164" s="255"/>
      <c r="N164" s="256"/>
      <c r="O164" s="257"/>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75"/>
      <c r="D165" s="276"/>
      <c r="E165" s="277"/>
      <c r="F165" s="177"/>
      <c r="G165" s="173"/>
      <c r="H165" s="309"/>
      <c r="I165" s="259"/>
      <c r="J165" s="260"/>
      <c r="K165" s="260"/>
      <c r="L165" s="261"/>
      <c r="M165" s="249"/>
      <c r="N165" s="250"/>
      <c r="O165" s="251"/>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8"/>
      <c r="BA165" s="245"/>
      <c r="BB165" s="244"/>
      <c r="BC165" s="245"/>
      <c r="BD165" s="287"/>
      <c r="BE165" s="288"/>
      <c r="BF165" s="288"/>
      <c r="BG165" s="288"/>
      <c r="BH165" s="289"/>
    </row>
    <row r="166" spans="2:60" ht="20.25" customHeight="1" x14ac:dyDescent="0.4">
      <c r="B166" s="125">
        <f>B163+1</f>
        <v>49</v>
      </c>
      <c r="C166" s="278"/>
      <c r="D166" s="279"/>
      <c r="E166" s="280"/>
      <c r="F166" s="178">
        <f>C165</f>
        <v>0</v>
      </c>
      <c r="G166" s="174"/>
      <c r="H166" s="247"/>
      <c r="I166" s="262"/>
      <c r="J166" s="263"/>
      <c r="K166" s="263"/>
      <c r="L166" s="264"/>
      <c r="M166" s="252"/>
      <c r="N166" s="253"/>
      <c r="O166" s="254"/>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81"/>
      <c r="D167" s="282"/>
      <c r="E167" s="283"/>
      <c r="F167" s="179"/>
      <c r="G167" s="175">
        <f>C165</f>
        <v>0</v>
      </c>
      <c r="H167" s="248"/>
      <c r="I167" s="265"/>
      <c r="J167" s="266"/>
      <c r="K167" s="266"/>
      <c r="L167" s="267"/>
      <c r="M167" s="255"/>
      <c r="N167" s="256"/>
      <c r="O167" s="257"/>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75"/>
      <c r="D168" s="276"/>
      <c r="E168" s="277"/>
      <c r="F168" s="177"/>
      <c r="G168" s="173"/>
      <c r="H168" s="309"/>
      <c r="I168" s="259"/>
      <c r="J168" s="260"/>
      <c r="K168" s="260"/>
      <c r="L168" s="261"/>
      <c r="M168" s="249"/>
      <c r="N168" s="250"/>
      <c r="O168" s="251"/>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8"/>
      <c r="BA168" s="245"/>
      <c r="BB168" s="244"/>
      <c r="BC168" s="245"/>
      <c r="BD168" s="287"/>
      <c r="BE168" s="288"/>
      <c r="BF168" s="288"/>
      <c r="BG168" s="288"/>
      <c r="BH168" s="289"/>
    </row>
    <row r="169" spans="2:60" ht="20.25" customHeight="1" x14ac:dyDescent="0.4">
      <c r="B169" s="125">
        <f>B166+1</f>
        <v>50</v>
      </c>
      <c r="C169" s="278"/>
      <c r="D169" s="279"/>
      <c r="E169" s="280"/>
      <c r="F169" s="178">
        <f>C168</f>
        <v>0</v>
      </c>
      <c r="G169" s="174"/>
      <c r="H169" s="247"/>
      <c r="I169" s="262"/>
      <c r="J169" s="263"/>
      <c r="K169" s="263"/>
      <c r="L169" s="264"/>
      <c r="M169" s="252"/>
      <c r="N169" s="253"/>
      <c r="O169" s="254"/>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81"/>
      <c r="D170" s="282"/>
      <c r="E170" s="283"/>
      <c r="F170" s="179"/>
      <c r="G170" s="175">
        <f>C168</f>
        <v>0</v>
      </c>
      <c r="H170" s="248"/>
      <c r="I170" s="265"/>
      <c r="J170" s="266"/>
      <c r="K170" s="266"/>
      <c r="L170" s="267"/>
      <c r="M170" s="255"/>
      <c r="N170" s="256"/>
      <c r="O170" s="257"/>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30" t="s">
        <v>230</v>
      </c>
      <c r="C171" s="331"/>
      <c r="D171" s="331"/>
      <c r="E171" s="331"/>
      <c r="F171" s="331"/>
      <c r="G171" s="331"/>
      <c r="H171" s="331"/>
      <c r="I171" s="331"/>
      <c r="J171" s="331"/>
      <c r="K171" s="331"/>
      <c r="L171" s="331"/>
      <c r="M171" s="331"/>
      <c r="N171" s="331"/>
      <c r="O171" s="331"/>
      <c r="P171" s="331"/>
      <c r="Q171" s="331"/>
      <c r="R171" s="331"/>
      <c r="S171" s="331"/>
      <c r="T171" s="332"/>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2"/>
      <c r="BA171" s="313"/>
      <c r="BB171" s="318"/>
      <c r="BC171" s="319"/>
      <c r="BD171" s="319"/>
      <c r="BE171" s="319"/>
      <c r="BF171" s="319"/>
      <c r="BG171" s="319"/>
      <c r="BH171" s="320"/>
    </row>
    <row r="172" spans="2:60" ht="20.25" customHeight="1" x14ac:dyDescent="0.4">
      <c r="B172" s="333" t="s">
        <v>231</v>
      </c>
      <c r="C172" s="334"/>
      <c r="D172" s="334"/>
      <c r="E172" s="334"/>
      <c r="F172" s="334"/>
      <c r="G172" s="334"/>
      <c r="H172" s="334"/>
      <c r="I172" s="334"/>
      <c r="J172" s="334"/>
      <c r="K172" s="334"/>
      <c r="L172" s="334"/>
      <c r="M172" s="334"/>
      <c r="N172" s="334"/>
      <c r="O172" s="334"/>
      <c r="P172" s="334"/>
      <c r="Q172" s="334"/>
      <c r="R172" s="334"/>
      <c r="S172" s="334"/>
      <c r="T172" s="335"/>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4"/>
      <c r="BA172" s="315"/>
      <c r="BB172" s="321"/>
      <c r="BC172" s="322"/>
      <c r="BD172" s="322"/>
      <c r="BE172" s="322"/>
      <c r="BF172" s="322"/>
      <c r="BG172" s="322"/>
      <c r="BH172" s="323"/>
    </row>
    <row r="173" spans="2:60" ht="20.25" customHeight="1" x14ac:dyDescent="0.4">
      <c r="B173" s="333" t="s">
        <v>232</v>
      </c>
      <c r="C173" s="334"/>
      <c r="D173" s="334"/>
      <c r="E173" s="334"/>
      <c r="F173" s="334"/>
      <c r="G173" s="334"/>
      <c r="H173" s="334"/>
      <c r="I173" s="334"/>
      <c r="J173" s="334"/>
      <c r="K173" s="334"/>
      <c r="L173" s="334"/>
      <c r="M173" s="334"/>
      <c r="N173" s="334"/>
      <c r="O173" s="334"/>
      <c r="P173" s="334"/>
      <c r="Q173" s="334"/>
      <c r="R173" s="334"/>
      <c r="S173" s="334"/>
      <c r="T173" s="335"/>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21"/>
      <c r="BC173" s="322"/>
      <c r="BD173" s="322"/>
      <c r="BE173" s="322"/>
      <c r="BF173" s="322"/>
      <c r="BG173" s="322"/>
      <c r="BH173" s="323"/>
    </row>
    <row r="174" spans="2:60" ht="20.25" customHeight="1" x14ac:dyDescent="0.4">
      <c r="B174" s="333" t="s">
        <v>233</v>
      </c>
      <c r="C174" s="334"/>
      <c r="D174" s="334"/>
      <c r="E174" s="334"/>
      <c r="F174" s="334"/>
      <c r="G174" s="334"/>
      <c r="H174" s="334"/>
      <c r="I174" s="334"/>
      <c r="J174" s="334"/>
      <c r="K174" s="334"/>
      <c r="L174" s="334"/>
      <c r="M174" s="334"/>
      <c r="N174" s="334"/>
      <c r="O174" s="334"/>
      <c r="P174" s="334"/>
      <c r="Q174" s="334"/>
      <c r="R174" s="334"/>
      <c r="S174" s="334"/>
      <c r="T174" s="335"/>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6"/>
      <c r="BA174" s="317"/>
      <c r="BB174" s="321"/>
      <c r="BC174" s="322"/>
      <c r="BD174" s="322"/>
      <c r="BE174" s="322"/>
      <c r="BF174" s="322"/>
      <c r="BG174" s="322"/>
      <c r="BH174" s="323"/>
    </row>
    <row r="175" spans="2:60" ht="20.25" customHeight="1" x14ac:dyDescent="0.4">
      <c r="B175" s="333" t="s">
        <v>234</v>
      </c>
      <c r="C175" s="334"/>
      <c r="D175" s="334"/>
      <c r="E175" s="334"/>
      <c r="F175" s="334"/>
      <c r="G175" s="334"/>
      <c r="H175" s="334"/>
      <c r="I175" s="334"/>
      <c r="J175" s="334"/>
      <c r="K175" s="334"/>
      <c r="L175" s="334"/>
      <c r="M175" s="334"/>
      <c r="N175" s="334"/>
      <c r="O175" s="334"/>
      <c r="P175" s="334"/>
      <c r="Q175" s="334"/>
      <c r="R175" s="334"/>
      <c r="S175" s="334"/>
      <c r="T175" s="335"/>
      <c r="U175" s="231" t="str">
        <f>IF(SUMIF($F$21:$F$170,"介護従業者",U21:U170)=0,"",SUMIF($F$21:$F$170,"介護従業者",U21:U170))</f>
        <v/>
      </c>
      <c r="V175" s="231" t="str">
        <f t="shared" ref="V175:AY175" si="1">IF(SUMIF($F$21:$F$170,"介護従業者",V21:V170)=0,"",SUMIF($F$21:$F$170,"介護従業者",V21:V170))</f>
        <v/>
      </c>
      <c r="W175" s="231" t="str">
        <f t="shared" si="1"/>
        <v/>
      </c>
      <c r="X175" s="231" t="str">
        <f t="shared" si="1"/>
        <v/>
      </c>
      <c r="Y175" s="231" t="str">
        <f t="shared" si="1"/>
        <v/>
      </c>
      <c r="Z175" s="231" t="str">
        <f t="shared" si="1"/>
        <v/>
      </c>
      <c r="AA175" s="240" t="str">
        <f t="shared" si="1"/>
        <v/>
      </c>
      <c r="AB175" s="241" t="str">
        <f t="shared" si="1"/>
        <v/>
      </c>
      <c r="AC175" s="231" t="str">
        <f t="shared" si="1"/>
        <v/>
      </c>
      <c r="AD175" s="231" t="str">
        <f t="shared" si="1"/>
        <v/>
      </c>
      <c r="AE175" s="231" t="str">
        <f t="shared" si="1"/>
        <v/>
      </c>
      <c r="AF175" s="231" t="str">
        <f t="shared" si="1"/>
        <v/>
      </c>
      <c r="AG175" s="231" t="str">
        <f t="shared" si="1"/>
        <v/>
      </c>
      <c r="AH175" s="233" t="str">
        <f t="shared" si="1"/>
        <v/>
      </c>
      <c r="AI175" s="231" t="str">
        <f t="shared" si="1"/>
        <v/>
      </c>
      <c r="AJ175" s="231" t="str">
        <f t="shared" si="1"/>
        <v/>
      </c>
      <c r="AK175" s="231" t="str">
        <f t="shared" si="1"/>
        <v/>
      </c>
      <c r="AL175" s="231" t="str">
        <f t="shared" si="1"/>
        <v/>
      </c>
      <c r="AM175" s="231" t="str">
        <f t="shared" si="1"/>
        <v/>
      </c>
      <c r="AN175" s="231" t="str">
        <f t="shared" si="1"/>
        <v/>
      </c>
      <c r="AO175" s="233" t="str">
        <f t="shared" si="1"/>
        <v/>
      </c>
      <c r="AP175" s="231" t="str">
        <f t="shared" si="1"/>
        <v/>
      </c>
      <c r="AQ175" s="231" t="str">
        <f t="shared" si="1"/>
        <v/>
      </c>
      <c r="AR175" s="231" t="str">
        <f t="shared" si="1"/>
        <v/>
      </c>
      <c r="AS175" s="231" t="str">
        <f t="shared" si="1"/>
        <v/>
      </c>
      <c r="AT175" s="231" t="str">
        <f t="shared" si="1"/>
        <v/>
      </c>
      <c r="AU175" s="231" t="str">
        <f t="shared" si="1"/>
        <v/>
      </c>
      <c r="AV175" s="240" t="str">
        <f t="shared" si="1"/>
        <v/>
      </c>
      <c r="AW175" s="241" t="str">
        <f t="shared" si="1"/>
        <v/>
      </c>
      <c r="AX175" s="231" t="str">
        <f t="shared" si="1"/>
        <v/>
      </c>
      <c r="AY175" s="231" t="str">
        <f t="shared" si="1"/>
        <v/>
      </c>
      <c r="AZ175" s="336">
        <f>IF($BC$3="４週",SUM(U175:AV175),IF($BC$3="暦月",SUM(U175:AY175),""))</f>
        <v>0</v>
      </c>
      <c r="BA175" s="337"/>
      <c r="BB175" s="321"/>
      <c r="BC175" s="322"/>
      <c r="BD175" s="322"/>
      <c r="BE175" s="322"/>
      <c r="BF175" s="322"/>
      <c r="BG175" s="322"/>
      <c r="BH175" s="323"/>
    </row>
    <row r="176" spans="2:60" ht="20.25" customHeight="1" thickBot="1" x14ac:dyDescent="0.45">
      <c r="B176" s="327" t="s">
        <v>235</v>
      </c>
      <c r="C176" s="328"/>
      <c r="D176" s="328"/>
      <c r="E176" s="328"/>
      <c r="F176" s="328"/>
      <c r="G176" s="328"/>
      <c r="H176" s="328"/>
      <c r="I176" s="328"/>
      <c r="J176" s="328"/>
      <c r="K176" s="328"/>
      <c r="L176" s="328"/>
      <c r="M176" s="328"/>
      <c r="N176" s="328"/>
      <c r="O176" s="328"/>
      <c r="P176" s="328"/>
      <c r="Q176" s="328"/>
      <c r="R176" s="328"/>
      <c r="S176" s="328"/>
      <c r="T176" s="329"/>
      <c r="U176" s="234" t="str">
        <f>IF(SUMIF($G$21:$G$170,"介護従業者",U21:U170)=0,"",SUMIF($G$21:$G$170,"介護従業者",U21:U170))</f>
        <v/>
      </c>
      <c r="V176" s="234" t="str">
        <f t="shared" ref="V176:AY176" si="2">IF(SUMIF($G$21:$G$170,"介護従業者",V21:V170)=0,"",SUMIF($G$21:$G$170,"介護従業者",V21:V170))</f>
        <v/>
      </c>
      <c r="W176" s="234" t="str">
        <f t="shared" si="2"/>
        <v/>
      </c>
      <c r="X176" s="234" t="str">
        <f t="shared" si="2"/>
        <v/>
      </c>
      <c r="Y176" s="234" t="str">
        <f t="shared" si="2"/>
        <v/>
      </c>
      <c r="Z176" s="234" t="str">
        <f t="shared" si="2"/>
        <v/>
      </c>
      <c r="AA176" s="242" t="str">
        <f t="shared" si="2"/>
        <v/>
      </c>
      <c r="AB176" s="243" t="str">
        <f t="shared" si="2"/>
        <v/>
      </c>
      <c r="AC176" s="234" t="str">
        <f t="shared" si="2"/>
        <v/>
      </c>
      <c r="AD176" s="234" t="str">
        <f t="shared" si="2"/>
        <v/>
      </c>
      <c r="AE176" s="234" t="str">
        <f t="shared" si="2"/>
        <v/>
      </c>
      <c r="AF176" s="234" t="str">
        <f t="shared" si="2"/>
        <v/>
      </c>
      <c r="AG176" s="234" t="str">
        <f t="shared" si="2"/>
        <v/>
      </c>
      <c r="AH176" s="242" t="str">
        <f t="shared" si="2"/>
        <v/>
      </c>
      <c r="AI176" s="243" t="str">
        <f t="shared" si="2"/>
        <v/>
      </c>
      <c r="AJ176" s="234" t="str">
        <f t="shared" si="2"/>
        <v/>
      </c>
      <c r="AK176" s="234" t="str">
        <f t="shared" si="2"/>
        <v/>
      </c>
      <c r="AL176" s="234" t="str">
        <f t="shared" si="2"/>
        <v/>
      </c>
      <c r="AM176" s="234" t="str">
        <f t="shared" si="2"/>
        <v/>
      </c>
      <c r="AN176" s="234" t="str">
        <f t="shared" si="2"/>
        <v/>
      </c>
      <c r="AO176" s="242" t="str">
        <f t="shared" si="2"/>
        <v/>
      </c>
      <c r="AP176" s="243" t="str">
        <f t="shared" si="2"/>
        <v/>
      </c>
      <c r="AQ176" s="234" t="str">
        <f t="shared" si="2"/>
        <v/>
      </c>
      <c r="AR176" s="234" t="str">
        <f t="shared" si="2"/>
        <v/>
      </c>
      <c r="AS176" s="234" t="str">
        <f t="shared" si="2"/>
        <v/>
      </c>
      <c r="AT176" s="234" t="str">
        <f t="shared" si="2"/>
        <v/>
      </c>
      <c r="AU176" s="234" t="str">
        <f t="shared" si="2"/>
        <v/>
      </c>
      <c r="AV176" s="242" t="str">
        <f t="shared" si="2"/>
        <v/>
      </c>
      <c r="AW176" s="243" t="str">
        <f t="shared" si="2"/>
        <v/>
      </c>
      <c r="AX176" s="234" t="str">
        <f t="shared" si="2"/>
        <v/>
      </c>
      <c r="AY176" s="234" t="str">
        <f t="shared" si="2"/>
        <v/>
      </c>
      <c r="AZ176" s="310">
        <f>IF($BC$3="４週",SUM(U176:AV176),IF($BC$3="暦月",SUM(U176:AY176),""))</f>
        <v>0</v>
      </c>
      <c r="BA176" s="311"/>
      <c r="BB176" s="324"/>
      <c r="BC176" s="325"/>
      <c r="BD176" s="325"/>
      <c r="BE176" s="325"/>
      <c r="BF176" s="325"/>
      <c r="BG176" s="325"/>
      <c r="BH176" s="326"/>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sheet="1"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topLeftCell="X1" zoomScale="75" zoomScaleNormal="55" zoomScaleSheetLayoutView="75" workbookViewId="0">
      <selection activeCell="AR8" sqref="AR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81" t="s">
        <v>106</v>
      </c>
      <c r="AS1" s="382"/>
      <c r="AT1" s="382"/>
      <c r="AU1" s="382"/>
      <c r="AV1" s="382"/>
      <c r="AW1" s="382"/>
      <c r="AX1" s="382"/>
      <c r="AY1" s="382"/>
      <c r="AZ1" s="382"/>
      <c r="BA1" s="382"/>
      <c r="BB1" s="382"/>
      <c r="BC1" s="382"/>
      <c r="BD1" s="382"/>
      <c r="BE1" s="382"/>
      <c r="BF1" s="382"/>
      <c r="BG1" s="382"/>
      <c r="BH1" s="9" t="s">
        <v>2</v>
      </c>
    </row>
    <row r="2" spans="2:65" s="8" customFormat="1" ht="20.25" customHeight="1" x14ac:dyDescent="0.4">
      <c r="H2" s="7"/>
      <c r="K2" s="7"/>
      <c r="L2" s="7"/>
      <c r="N2" s="9"/>
      <c r="O2" s="9"/>
      <c r="P2" s="9"/>
      <c r="Q2" s="9"/>
      <c r="R2" s="9"/>
      <c r="S2" s="9"/>
      <c r="T2" s="9"/>
      <c r="U2" s="9"/>
      <c r="Z2" s="112" t="s">
        <v>27</v>
      </c>
      <c r="AA2" s="383"/>
      <c r="AB2" s="383"/>
      <c r="AC2" s="112" t="s">
        <v>28</v>
      </c>
      <c r="AD2" s="384" t="str">
        <f>IF(AA2=0,"",YEAR(DATE(2018+AA2,1,1)))</f>
        <v/>
      </c>
      <c r="AE2" s="384"/>
      <c r="AF2" s="113" t="s">
        <v>29</v>
      </c>
      <c r="AG2" s="113" t="s">
        <v>1</v>
      </c>
      <c r="AH2" s="383"/>
      <c r="AI2" s="383"/>
      <c r="AJ2" s="113" t="s">
        <v>24</v>
      </c>
      <c r="AQ2" s="9" t="s">
        <v>31</v>
      </c>
      <c r="AR2" s="383" t="s">
        <v>32</v>
      </c>
      <c r="AS2" s="383"/>
      <c r="AT2" s="383"/>
      <c r="AU2" s="383"/>
      <c r="AV2" s="383"/>
      <c r="AW2" s="383"/>
      <c r="AX2" s="383"/>
      <c r="AY2" s="383"/>
      <c r="AZ2" s="383"/>
      <c r="BA2" s="383"/>
      <c r="BB2" s="383"/>
      <c r="BC2" s="383"/>
      <c r="BD2" s="383"/>
      <c r="BE2" s="383"/>
      <c r="BF2" s="383"/>
      <c r="BG2" s="383"/>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5" t="s">
        <v>197</v>
      </c>
      <c r="BD3" s="386"/>
      <c r="BE3" s="386"/>
      <c r="BF3" s="387"/>
      <c r="BG3" s="9"/>
    </row>
    <row r="4" spans="2:65" s="8" customFormat="1" ht="20.25" customHeight="1" x14ac:dyDescent="0.4">
      <c r="H4" s="7"/>
      <c r="K4" s="7"/>
      <c r="M4" s="9"/>
      <c r="N4" s="9"/>
      <c r="O4" s="9"/>
      <c r="P4" s="9"/>
      <c r="Q4" s="9"/>
      <c r="R4" s="9"/>
      <c r="S4" s="9"/>
      <c r="AA4" s="35"/>
      <c r="AB4" s="35"/>
      <c r="AC4" s="36"/>
      <c r="AD4" s="37"/>
      <c r="AE4" s="36"/>
      <c r="BB4" s="38" t="s">
        <v>166</v>
      </c>
      <c r="BC4" s="385" t="s">
        <v>167</v>
      </c>
      <c r="BD4" s="386"/>
      <c r="BE4" s="386"/>
      <c r="BF4" s="387"/>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8">
        <v>40</v>
      </c>
      <c r="AZ6" s="389"/>
      <c r="BA6" s="2" t="s">
        <v>22</v>
      </c>
      <c r="BB6" s="6"/>
      <c r="BC6" s="388">
        <v>160</v>
      </c>
      <c r="BD6" s="389"/>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90" t="e">
        <f>DAY(EOMONTH(DATE(AD2,AH2,1),0))</f>
        <v>#VALUE!</v>
      </c>
      <c r="BD8" s="391"/>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8"/>
      <c r="BD10" s="389"/>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8"/>
      <c r="V12" s="338"/>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9">
        <v>0.29166666666666669</v>
      </c>
      <c r="BC13" s="340"/>
      <c r="BD13" s="341"/>
      <c r="BE13" s="76" t="s">
        <v>17</v>
      </c>
      <c r="BF13" s="339">
        <v>0.83333333333333337</v>
      </c>
      <c r="BG13" s="340"/>
      <c r="BH13" s="341"/>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9">
        <v>0.83333333333333337</v>
      </c>
      <c r="BC14" s="340"/>
      <c r="BD14" s="341"/>
      <c r="BE14" s="76" t="s">
        <v>17</v>
      </c>
      <c r="BF14" s="339">
        <v>0.29166666666666669</v>
      </c>
      <c r="BG14" s="340"/>
      <c r="BH14" s="341"/>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5" t="s">
        <v>20</v>
      </c>
      <c r="C16" s="348" t="s">
        <v>223</v>
      </c>
      <c r="D16" s="349"/>
      <c r="E16" s="350"/>
      <c r="F16" s="183"/>
      <c r="G16" s="186"/>
      <c r="H16" s="357" t="s">
        <v>224</v>
      </c>
      <c r="I16" s="360" t="s">
        <v>225</v>
      </c>
      <c r="J16" s="349"/>
      <c r="K16" s="349"/>
      <c r="L16" s="350"/>
      <c r="M16" s="360" t="s">
        <v>226</v>
      </c>
      <c r="N16" s="349"/>
      <c r="O16" s="350"/>
      <c r="P16" s="360" t="s">
        <v>102</v>
      </c>
      <c r="Q16" s="349"/>
      <c r="R16" s="349"/>
      <c r="S16" s="349"/>
      <c r="T16" s="375"/>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63" t="str">
        <f>IF(BC3="計画","(11)1～4週目の勤務時間数合計","(11)1か月の勤務時間数　合計")</f>
        <v>(11)1か月の勤務時間数　合計</v>
      </c>
      <c r="BA16" s="364"/>
      <c r="BB16" s="369" t="s">
        <v>228</v>
      </c>
      <c r="BC16" s="370"/>
      <c r="BD16" s="348" t="s">
        <v>229</v>
      </c>
      <c r="BE16" s="349"/>
      <c r="BF16" s="349"/>
      <c r="BG16" s="349"/>
      <c r="BH16" s="375"/>
    </row>
    <row r="17" spans="2:60" ht="20.25" customHeight="1" x14ac:dyDescent="0.4">
      <c r="B17" s="346"/>
      <c r="C17" s="351"/>
      <c r="D17" s="352"/>
      <c r="E17" s="353"/>
      <c r="F17" s="184"/>
      <c r="G17" s="187"/>
      <c r="H17" s="358"/>
      <c r="I17" s="361"/>
      <c r="J17" s="352"/>
      <c r="K17" s="352"/>
      <c r="L17" s="353"/>
      <c r="M17" s="361"/>
      <c r="N17" s="352"/>
      <c r="O17" s="353"/>
      <c r="P17" s="361"/>
      <c r="Q17" s="352"/>
      <c r="R17" s="352"/>
      <c r="S17" s="352"/>
      <c r="T17" s="376"/>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5"/>
      <c r="BA17" s="366"/>
      <c r="BB17" s="371"/>
      <c r="BC17" s="372"/>
      <c r="BD17" s="351"/>
      <c r="BE17" s="352"/>
      <c r="BF17" s="352"/>
      <c r="BG17" s="352"/>
      <c r="BH17" s="376"/>
    </row>
    <row r="18" spans="2:60" ht="20.25" customHeight="1" x14ac:dyDescent="0.4">
      <c r="B18" s="346"/>
      <c r="C18" s="351"/>
      <c r="D18" s="352"/>
      <c r="E18" s="353"/>
      <c r="F18" s="184"/>
      <c r="G18" s="187"/>
      <c r="H18" s="358"/>
      <c r="I18" s="361"/>
      <c r="J18" s="352"/>
      <c r="K18" s="352"/>
      <c r="L18" s="353"/>
      <c r="M18" s="361"/>
      <c r="N18" s="352"/>
      <c r="O18" s="353"/>
      <c r="P18" s="361"/>
      <c r="Q18" s="352"/>
      <c r="R18" s="352"/>
      <c r="S18" s="352"/>
      <c r="T18" s="376"/>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5"/>
      <c r="BA18" s="366"/>
      <c r="BB18" s="371"/>
      <c r="BC18" s="372"/>
      <c r="BD18" s="351"/>
      <c r="BE18" s="352"/>
      <c r="BF18" s="352"/>
      <c r="BG18" s="352"/>
      <c r="BH18" s="376"/>
    </row>
    <row r="19" spans="2:60" ht="20.25" hidden="1" customHeight="1" x14ac:dyDescent="0.4">
      <c r="B19" s="346"/>
      <c r="C19" s="351"/>
      <c r="D19" s="352"/>
      <c r="E19" s="353"/>
      <c r="F19" s="184"/>
      <c r="G19" s="187"/>
      <c r="H19" s="358"/>
      <c r="I19" s="361"/>
      <c r="J19" s="352"/>
      <c r="K19" s="352"/>
      <c r="L19" s="353"/>
      <c r="M19" s="361"/>
      <c r="N19" s="352"/>
      <c r="O19" s="353"/>
      <c r="P19" s="361"/>
      <c r="Q19" s="352"/>
      <c r="R19" s="352"/>
      <c r="S19" s="352"/>
      <c r="T19" s="376"/>
      <c r="U19" s="132" t="e">
        <f>WEEKDAY(DATE($AD$2,$AH$2,1))</f>
        <v>#VALUE!</v>
      </c>
      <c r="V19" s="133" t="e">
        <f>WEEKDAY(DATE($AD$2,$AH$2,2))</f>
        <v>#VALUE!</v>
      </c>
      <c r="W19" s="133" t="e">
        <f>WEEKDAY(DATE($AD$2,$AH$2,3))</f>
        <v>#VALUE!</v>
      </c>
      <c r="X19" s="133" t="e">
        <f>WEEKDAY(DATE($AD$2,$AH$2,4))</f>
        <v>#VALUE!</v>
      </c>
      <c r="Y19" s="133" t="e">
        <f>WEEKDAY(DATE($AD$2,$AH$2,5))</f>
        <v>#VALUE!</v>
      </c>
      <c r="Z19" s="133" t="e">
        <f>WEEKDAY(DATE($AD$2,$AH$2,6))</f>
        <v>#VALUE!</v>
      </c>
      <c r="AA19" s="134" t="e">
        <f>WEEKDAY(DATE($AD$2,$AH$2,7))</f>
        <v>#VALUE!</v>
      </c>
      <c r="AB19" s="135" t="e">
        <f>WEEKDAY(DATE($AD$2,$AH$2,8))</f>
        <v>#VALUE!</v>
      </c>
      <c r="AC19" s="133" t="e">
        <f>WEEKDAY(DATE($AD$2,$AH$2,9))</f>
        <v>#VALUE!</v>
      </c>
      <c r="AD19" s="133" t="e">
        <f>WEEKDAY(DATE($AD$2,$AH$2,10))</f>
        <v>#VALUE!</v>
      </c>
      <c r="AE19" s="133" t="e">
        <f>WEEKDAY(DATE($AD$2,$AH$2,11))</f>
        <v>#VALUE!</v>
      </c>
      <c r="AF19" s="133" t="e">
        <f>WEEKDAY(DATE($AD$2,$AH$2,12))</f>
        <v>#VALUE!</v>
      </c>
      <c r="AG19" s="133" t="e">
        <f>WEEKDAY(DATE($AD$2,$AH$2,13))</f>
        <v>#VALUE!</v>
      </c>
      <c r="AH19" s="134" t="e">
        <f>WEEKDAY(DATE($AD$2,$AH$2,14))</f>
        <v>#VALUE!</v>
      </c>
      <c r="AI19" s="135" t="e">
        <f>WEEKDAY(DATE($AD$2,$AH$2,15))</f>
        <v>#VALUE!</v>
      </c>
      <c r="AJ19" s="133" t="e">
        <f>WEEKDAY(DATE($AD$2,$AH$2,16))</f>
        <v>#VALUE!</v>
      </c>
      <c r="AK19" s="133" t="e">
        <f>WEEKDAY(DATE($AD$2,$AH$2,17))</f>
        <v>#VALUE!</v>
      </c>
      <c r="AL19" s="133" t="e">
        <f>WEEKDAY(DATE($AD$2,$AH$2,18))</f>
        <v>#VALUE!</v>
      </c>
      <c r="AM19" s="133" t="e">
        <f>WEEKDAY(DATE($AD$2,$AH$2,19))</f>
        <v>#VALUE!</v>
      </c>
      <c r="AN19" s="133" t="e">
        <f>WEEKDAY(DATE($AD$2,$AH$2,20))</f>
        <v>#VALUE!</v>
      </c>
      <c r="AO19" s="134" t="e">
        <f>WEEKDAY(DATE($AD$2,$AH$2,21))</f>
        <v>#VALUE!</v>
      </c>
      <c r="AP19" s="135" t="e">
        <f>WEEKDAY(DATE($AD$2,$AH$2,22))</f>
        <v>#VALUE!</v>
      </c>
      <c r="AQ19" s="133" t="e">
        <f>WEEKDAY(DATE($AD$2,$AH$2,23))</f>
        <v>#VALUE!</v>
      </c>
      <c r="AR19" s="133" t="e">
        <f>WEEKDAY(DATE($AD$2,$AH$2,24))</f>
        <v>#VALUE!</v>
      </c>
      <c r="AS19" s="133" t="e">
        <f>WEEKDAY(DATE($AD$2,$AH$2,25))</f>
        <v>#VALUE!</v>
      </c>
      <c r="AT19" s="133" t="e">
        <f>WEEKDAY(DATE($AD$2,$AH$2,26))</f>
        <v>#VALUE!</v>
      </c>
      <c r="AU19" s="133" t="e">
        <f>WEEKDAY(DATE($AD$2,$AH$2,27))</f>
        <v>#VALUE!</v>
      </c>
      <c r="AV19" s="134" t="e">
        <f>WEEKDAY(DATE($AD$2,$AH$2,28))</f>
        <v>#VALUE!</v>
      </c>
      <c r="AW19" s="135">
        <f>IF(AW18=29,WEEKDAY(DATE($AD$2,$AH$2,29)),0)</f>
        <v>0</v>
      </c>
      <c r="AX19" s="133">
        <f>IF(AX18=30,WEEKDAY(DATE($AD$2,$AH$2,30)),0)</f>
        <v>0</v>
      </c>
      <c r="AY19" s="134">
        <f>IF(AY18=31,WEEKDAY(DATE($AD$2,$AH$2,31)),0)</f>
        <v>0</v>
      </c>
      <c r="AZ19" s="365"/>
      <c r="BA19" s="366"/>
      <c r="BB19" s="371"/>
      <c r="BC19" s="372"/>
      <c r="BD19" s="351"/>
      <c r="BE19" s="352"/>
      <c r="BF19" s="352"/>
      <c r="BG19" s="352"/>
      <c r="BH19" s="376"/>
    </row>
    <row r="20" spans="2:60" ht="20.25" customHeight="1" thickBot="1" x14ac:dyDescent="0.45">
      <c r="B20" s="347"/>
      <c r="C20" s="354"/>
      <c r="D20" s="355"/>
      <c r="E20" s="356"/>
      <c r="F20" s="185"/>
      <c r="G20" s="188"/>
      <c r="H20" s="359"/>
      <c r="I20" s="362"/>
      <c r="J20" s="355"/>
      <c r="K20" s="355"/>
      <c r="L20" s="356"/>
      <c r="M20" s="362"/>
      <c r="N20" s="355"/>
      <c r="O20" s="356"/>
      <c r="P20" s="362"/>
      <c r="Q20" s="355"/>
      <c r="R20" s="355"/>
      <c r="S20" s="355"/>
      <c r="T20" s="377"/>
      <c r="U20" s="139" t="e">
        <f>IF(U19=1,"日",IF(U19=2,"月",IF(U19=3,"火",IF(U19=4,"水",IF(U19=5,"木",IF(U19=6,"金","土"))))))</f>
        <v>#VALUE!</v>
      </c>
      <c r="V20" s="140" t="e">
        <f t="shared" ref="V20:AV20" si="0">IF(V19=1,"日",IF(V19=2,"月",IF(V19=3,"火",IF(V19=4,"水",IF(V19=5,"木",IF(V19=6,"金","土"))))))</f>
        <v>#VALUE!</v>
      </c>
      <c r="W20" s="140" t="e">
        <f t="shared" si="0"/>
        <v>#VALUE!</v>
      </c>
      <c r="X20" s="140" t="e">
        <f t="shared" si="0"/>
        <v>#VALUE!</v>
      </c>
      <c r="Y20" s="140" t="e">
        <f t="shared" si="0"/>
        <v>#VALUE!</v>
      </c>
      <c r="Z20" s="140" t="e">
        <f t="shared" si="0"/>
        <v>#VALUE!</v>
      </c>
      <c r="AA20" s="141" t="e">
        <f t="shared" si="0"/>
        <v>#VALUE!</v>
      </c>
      <c r="AB20" s="142" t="e">
        <f>IF(AB19=1,"日",IF(AB19=2,"月",IF(AB19=3,"火",IF(AB19=4,"水",IF(AB19=5,"木",IF(AB19=6,"金","土"))))))</f>
        <v>#VALUE!</v>
      </c>
      <c r="AC20" s="140" t="e">
        <f t="shared" si="0"/>
        <v>#VALUE!</v>
      </c>
      <c r="AD20" s="140" t="e">
        <f t="shared" si="0"/>
        <v>#VALUE!</v>
      </c>
      <c r="AE20" s="140" t="e">
        <f t="shared" si="0"/>
        <v>#VALUE!</v>
      </c>
      <c r="AF20" s="140" t="e">
        <f t="shared" si="0"/>
        <v>#VALUE!</v>
      </c>
      <c r="AG20" s="140" t="e">
        <f t="shared" si="0"/>
        <v>#VALUE!</v>
      </c>
      <c r="AH20" s="141" t="e">
        <f t="shared" si="0"/>
        <v>#VALUE!</v>
      </c>
      <c r="AI20" s="142" t="e">
        <f>IF(AI19=1,"日",IF(AI19=2,"月",IF(AI19=3,"火",IF(AI19=4,"水",IF(AI19=5,"木",IF(AI19=6,"金","土"))))))</f>
        <v>#VALUE!</v>
      </c>
      <c r="AJ20" s="140" t="e">
        <f t="shared" si="0"/>
        <v>#VALUE!</v>
      </c>
      <c r="AK20" s="140" t="e">
        <f t="shared" si="0"/>
        <v>#VALUE!</v>
      </c>
      <c r="AL20" s="140" t="e">
        <f t="shared" si="0"/>
        <v>#VALUE!</v>
      </c>
      <c r="AM20" s="140" t="e">
        <f t="shared" si="0"/>
        <v>#VALUE!</v>
      </c>
      <c r="AN20" s="140" t="e">
        <f t="shared" si="0"/>
        <v>#VALUE!</v>
      </c>
      <c r="AO20" s="141" t="e">
        <f t="shared" si="0"/>
        <v>#VALUE!</v>
      </c>
      <c r="AP20" s="142" t="e">
        <f>IF(AP19=1,"日",IF(AP19=2,"月",IF(AP19=3,"火",IF(AP19=4,"水",IF(AP19=5,"木",IF(AP19=6,"金","土"))))))</f>
        <v>#VALUE!</v>
      </c>
      <c r="AQ20" s="140" t="e">
        <f t="shared" si="0"/>
        <v>#VALUE!</v>
      </c>
      <c r="AR20" s="140" t="e">
        <f t="shared" si="0"/>
        <v>#VALUE!</v>
      </c>
      <c r="AS20" s="140" t="e">
        <f t="shared" si="0"/>
        <v>#VALUE!</v>
      </c>
      <c r="AT20" s="140" t="e">
        <f t="shared" si="0"/>
        <v>#VALUE!</v>
      </c>
      <c r="AU20" s="140" t="e">
        <f t="shared" si="0"/>
        <v>#VALUE!</v>
      </c>
      <c r="AV20" s="141" t="e">
        <f t="shared" si="0"/>
        <v>#VALUE!</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7"/>
      <c r="BA20" s="368"/>
      <c r="BB20" s="373"/>
      <c r="BC20" s="374"/>
      <c r="BD20" s="354"/>
      <c r="BE20" s="355"/>
      <c r="BF20" s="355"/>
      <c r="BG20" s="355"/>
      <c r="BH20" s="377"/>
    </row>
    <row r="21" spans="2:60" ht="20.25" customHeight="1" x14ac:dyDescent="0.4">
      <c r="B21" s="122"/>
      <c r="C21" s="302"/>
      <c r="D21" s="303"/>
      <c r="E21" s="304"/>
      <c r="F21" s="181"/>
      <c r="G21" s="182"/>
      <c r="H21" s="308"/>
      <c r="I21" s="305"/>
      <c r="J21" s="306"/>
      <c r="K21" s="306"/>
      <c r="L21" s="307"/>
      <c r="M21" s="342"/>
      <c r="N21" s="343"/>
      <c r="O21" s="344"/>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2"/>
      <c r="BA21" s="393"/>
      <c r="BB21" s="394"/>
      <c r="BC21" s="393"/>
      <c r="BD21" s="395"/>
      <c r="BE21" s="396"/>
      <c r="BF21" s="396"/>
      <c r="BG21" s="396"/>
      <c r="BH21" s="397"/>
    </row>
    <row r="22" spans="2:60" ht="20.25" customHeight="1" x14ac:dyDescent="0.4">
      <c r="B22" s="125">
        <v>1</v>
      </c>
      <c r="C22" s="278"/>
      <c r="D22" s="279"/>
      <c r="E22" s="280"/>
      <c r="F22" s="178">
        <f>C21</f>
        <v>0</v>
      </c>
      <c r="G22" s="174"/>
      <c r="H22" s="247"/>
      <c r="I22" s="262"/>
      <c r="J22" s="263"/>
      <c r="K22" s="263"/>
      <c r="L22" s="264"/>
      <c r="M22" s="252"/>
      <c r="N22" s="253"/>
      <c r="O22" s="254"/>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81"/>
      <c r="D23" s="282"/>
      <c r="E23" s="283"/>
      <c r="F23" s="179"/>
      <c r="G23" s="175">
        <f>C21</f>
        <v>0</v>
      </c>
      <c r="H23" s="248"/>
      <c r="I23" s="265"/>
      <c r="J23" s="266"/>
      <c r="K23" s="266"/>
      <c r="L23" s="267"/>
      <c r="M23" s="255"/>
      <c r="N23" s="256"/>
      <c r="O23" s="257"/>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75"/>
      <c r="D24" s="276"/>
      <c r="E24" s="277"/>
      <c r="F24" s="177"/>
      <c r="G24" s="173"/>
      <c r="H24" s="309"/>
      <c r="I24" s="259"/>
      <c r="J24" s="260"/>
      <c r="K24" s="260"/>
      <c r="L24" s="261"/>
      <c r="M24" s="249"/>
      <c r="N24" s="250"/>
      <c r="O24" s="251"/>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8"/>
      <c r="BA24" s="245"/>
      <c r="BB24" s="244"/>
      <c r="BC24" s="245"/>
      <c r="BD24" s="287"/>
      <c r="BE24" s="288"/>
      <c r="BF24" s="288"/>
      <c r="BG24" s="288"/>
      <c r="BH24" s="289"/>
    </row>
    <row r="25" spans="2:60" ht="20.25" customHeight="1" x14ac:dyDescent="0.4">
      <c r="B25" s="125">
        <f>B22+1</f>
        <v>2</v>
      </c>
      <c r="C25" s="278"/>
      <c r="D25" s="279"/>
      <c r="E25" s="280"/>
      <c r="F25" s="178">
        <f>C24</f>
        <v>0</v>
      </c>
      <c r="G25" s="174"/>
      <c r="H25" s="247"/>
      <c r="I25" s="262"/>
      <c r="J25" s="263"/>
      <c r="K25" s="263"/>
      <c r="L25" s="264"/>
      <c r="M25" s="252"/>
      <c r="N25" s="253"/>
      <c r="O25" s="254"/>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81"/>
      <c r="D26" s="282"/>
      <c r="E26" s="283"/>
      <c r="F26" s="179"/>
      <c r="G26" s="175">
        <f>C24</f>
        <v>0</v>
      </c>
      <c r="H26" s="248"/>
      <c r="I26" s="265"/>
      <c r="J26" s="266"/>
      <c r="K26" s="266"/>
      <c r="L26" s="267"/>
      <c r="M26" s="255"/>
      <c r="N26" s="256"/>
      <c r="O26" s="257"/>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75"/>
      <c r="D27" s="276"/>
      <c r="E27" s="277"/>
      <c r="F27" s="178"/>
      <c r="G27" s="174"/>
      <c r="H27" s="246"/>
      <c r="I27" s="259"/>
      <c r="J27" s="260"/>
      <c r="K27" s="260"/>
      <c r="L27" s="261"/>
      <c r="M27" s="249"/>
      <c r="N27" s="250"/>
      <c r="O27" s="251"/>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8"/>
      <c r="BA27" s="245"/>
      <c r="BB27" s="244"/>
      <c r="BC27" s="245"/>
      <c r="BD27" s="287"/>
      <c r="BE27" s="288"/>
      <c r="BF27" s="288"/>
      <c r="BG27" s="288"/>
      <c r="BH27" s="289"/>
    </row>
    <row r="28" spans="2:60" ht="20.25" customHeight="1" x14ac:dyDescent="0.4">
      <c r="B28" s="125">
        <f>B25+1</f>
        <v>3</v>
      </c>
      <c r="C28" s="278"/>
      <c r="D28" s="279"/>
      <c r="E28" s="280"/>
      <c r="F28" s="178">
        <f>C27</f>
        <v>0</v>
      </c>
      <c r="G28" s="174"/>
      <c r="H28" s="247"/>
      <c r="I28" s="262"/>
      <c r="J28" s="263"/>
      <c r="K28" s="263"/>
      <c r="L28" s="264"/>
      <c r="M28" s="252"/>
      <c r="N28" s="253"/>
      <c r="O28" s="254"/>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81"/>
      <c r="D29" s="282"/>
      <c r="E29" s="283"/>
      <c r="F29" s="179"/>
      <c r="G29" s="175">
        <f>C27</f>
        <v>0</v>
      </c>
      <c r="H29" s="248"/>
      <c r="I29" s="265"/>
      <c r="J29" s="266"/>
      <c r="K29" s="266"/>
      <c r="L29" s="267"/>
      <c r="M29" s="255"/>
      <c r="N29" s="256"/>
      <c r="O29" s="257"/>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75"/>
      <c r="D30" s="276"/>
      <c r="E30" s="277"/>
      <c r="F30" s="178"/>
      <c r="G30" s="174"/>
      <c r="H30" s="246"/>
      <c r="I30" s="259"/>
      <c r="J30" s="260"/>
      <c r="K30" s="260"/>
      <c r="L30" s="261"/>
      <c r="M30" s="249"/>
      <c r="N30" s="250"/>
      <c r="O30" s="251"/>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8"/>
      <c r="BA30" s="245"/>
      <c r="BB30" s="244"/>
      <c r="BC30" s="245"/>
      <c r="BD30" s="287"/>
      <c r="BE30" s="288"/>
      <c r="BF30" s="288"/>
      <c r="BG30" s="288"/>
      <c r="BH30" s="289"/>
    </row>
    <row r="31" spans="2:60" ht="20.25" customHeight="1" x14ac:dyDescent="0.4">
      <c r="B31" s="125">
        <f>B28+1</f>
        <v>4</v>
      </c>
      <c r="C31" s="278"/>
      <c r="D31" s="279"/>
      <c r="E31" s="280"/>
      <c r="F31" s="178">
        <f>C30</f>
        <v>0</v>
      </c>
      <c r="G31" s="174"/>
      <c r="H31" s="247"/>
      <c r="I31" s="262"/>
      <c r="J31" s="263"/>
      <c r="K31" s="263"/>
      <c r="L31" s="264"/>
      <c r="M31" s="252"/>
      <c r="N31" s="253"/>
      <c r="O31" s="254"/>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81"/>
      <c r="D32" s="282"/>
      <c r="E32" s="283"/>
      <c r="F32" s="179"/>
      <c r="G32" s="175">
        <f>C30</f>
        <v>0</v>
      </c>
      <c r="H32" s="248"/>
      <c r="I32" s="265"/>
      <c r="J32" s="266"/>
      <c r="K32" s="266"/>
      <c r="L32" s="267"/>
      <c r="M32" s="255"/>
      <c r="N32" s="256"/>
      <c r="O32" s="257"/>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75"/>
      <c r="D33" s="276"/>
      <c r="E33" s="277"/>
      <c r="F33" s="178"/>
      <c r="G33" s="174"/>
      <c r="H33" s="246"/>
      <c r="I33" s="259"/>
      <c r="J33" s="260"/>
      <c r="K33" s="260"/>
      <c r="L33" s="261"/>
      <c r="M33" s="249"/>
      <c r="N33" s="250"/>
      <c r="O33" s="251"/>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8"/>
      <c r="BA33" s="245"/>
      <c r="BB33" s="244"/>
      <c r="BC33" s="245"/>
      <c r="BD33" s="287"/>
      <c r="BE33" s="288"/>
      <c r="BF33" s="288"/>
      <c r="BG33" s="288"/>
      <c r="BH33" s="289"/>
    </row>
    <row r="34" spans="2:60" ht="20.25" customHeight="1" x14ac:dyDescent="0.4">
      <c r="B34" s="125">
        <f>B31+1</f>
        <v>5</v>
      </c>
      <c r="C34" s="278"/>
      <c r="D34" s="279"/>
      <c r="E34" s="280"/>
      <c r="F34" s="178">
        <f>C33</f>
        <v>0</v>
      </c>
      <c r="G34" s="174"/>
      <c r="H34" s="247"/>
      <c r="I34" s="262"/>
      <c r="J34" s="263"/>
      <c r="K34" s="263"/>
      <c r="L34" s="264"/>
      <c r="M34" s="252"/>
      <c r="N34" s="253"/>
      <c r="O34" s="254"/>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81"/>
      <c r="D35" s="282"/>
      <c r="E35" s="283"/>
      <c r="F35" s="179"/>
      <c r="G35" s="175">
        <f>C33</f>
        <v>0</v>
      </c>
      <c r="H35" s="248"/>
      <c r="I35" s="265"/>
      <c r="J35" s="266"/>
      <c r="K35" s="266"/>
      <c r="L35" s="267"/>
      <c r="M35" s="255"/>
      <c r="N35" s="256"/>
      <c r="O35" s="257"/>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75"/>
      <c r="D36" s="276"/>
      <c r="E36" s="277"/>
      <c r="F36" s="178"/>
      <c r="G36" s="174"/>
      <c r="H36" s="246"/>
      <c r="I36" s="259"/>
      <c r="J36" s="260"/>
      <c r="K36" s="260"/>
      <c r="L36" s="261"/>
      <c r="M36" s="249"/>
      <c r="N36" s="250"/>
      <c r="O36" s="251"/>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8"/>
      <c r="BA36" s="245"/>
      <c r="BB36" s="244"/>
      <c r="BC36" s="245"/>
      <c r="BD36" s="287"/>
      <c r="BE36" s="288"/>
      <c r="BF36" s="288"/>
      <c r="BG36" s="288"/>
      <c r="BH36" s="289"/>
    </row>
    <row r="37" spans="2:60" ht="20.25" customHeight="1" x14ac:dyDescent="0.4">
      <c r="B37" s="125">
        <f>B34+1</f>
        <v>6</v>
      </c>
      <c r="C37" s="278"/>
      <c r="D37" s="279"/>
      <c r="E37" s="280"/>
      <c r="F37" s="178">
        <f>C36</f>
        <v>0</v>
      </c>
      <c r="G37" s="174"/>
      <c r="H37" s="247"/>
      <c r="I37" s="262"/>
      <c r="J37" s="263"/>
      <c r="K37" s="263"/>
      <c r="L37" s="264"/>
      <c r="M37" s="252"/>
      <c r="N37" s="253"/>
      <c r="O37" s="254"/>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81"/>
      <c r="D38" s="282"/>
      <c r="E38" s="283"/>
      <c r="F38" s="179"/>
      <c r="G38" s="175">
        <f>C36</f>
        <v>0</v>
      </c>
      <c r="H38" s="248"/>
      <c r="I38" s="265"/>
      <c r="J38" s="266"/>
      <c r="K38" s="266"/>
      <c r="L38" s="267"/>
      <c r="M38" s="255"/>
      <c r="N38" s="256"/>
      <c r="O38" s="257"/>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75"/>
      <c r="D39" s="276"/>
      <c r="E39" s="277"/>
      <c r="F39" s="178"/>
      <c r="G39" s="174"/>
      <c r="H39" s="246"/>
      <c r="I39" s="259"/>
      <c r="J39" s="260"/>
      <c r="K39" s="260"/>
      <c r="L39" s="261"/>
      <c r="M39" s="249"/>
      <c r="N39" s="250"/>
      <c r="O39" s="251"/>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8"/>
      <c r="BA39" s="245"/>
      <c r="BB39" s="244"/>
      <c r="BC39" s="245"/>
      <c r="BD39" s="287"/>
      <c r="BE39" s="288"/>
      <c r="BF39" s="288"/>
      <c r="BG39" s="288"/>
      <c r="BH39" s="289"/>
    </row>
    <row r="40" spans="2:60" ht="20.25" customHeight="1" x14ac:dyDescent="0.4">
      <c r="B40" s="125">
        <f>B37+1</f>
        <v>7</v>
      </c>
      <c r="C40" s="278"/>
      <c r="D40" s="279"/>
      <c r="E40" s="280"/>
      <c r="F40" s="178">
        <f>C39</f>
        <v>0</v>
      </c>
      <c r="G40" s="174"/>
      <c r="H40" s="247"/>
      <c r="I40" s="262"/>
      <c r="J40" s="263"/>
      <c r="K40" s="263"/>
      <c r="L40" s="264"/>
      <c r="M40" s="252"/>
      <c r="N40" s="253"/>
      <c r="O40" s="254"/>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81"/>
      <c r="D41" s="282"/>
      <c r="E41" s="283"/>
      <c r="F41" s="179"/>
      <c r="G41" s="175">
        <f>C39</f>
        <v>0</v>
      </c>
      <c r="H41" s="248"/>
      <c r="I41" s="265"/>
      <c r="J41" s="266"/>
      <c r="K41" s="266"/>
      <c r="L41" s="267"/>
      <c r="M41" s="255"/>
      <c r="N41" s="256"/>
      <c r="O41" s="257"/>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75"/>
      <c r="D42" s="276"/>
      <c r="E42" s="277"/>
      <c r="F42" s="178"/>
      <c r="G42" s="174"/>
      <c r="H42" s="246"/>
      <c r="I42" s="259"/>
      <c r="J42" s="260"/>
      <c r="K42" s="260"/>
      <c r="L42" s="261"/>
      <c r="M42" s="249"/>
      <c r="N42" s="250"/>
      <c r="O42" s="251"/>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8"/>
      <c r="BA42" s="245"/>
      <c r="BB42" s="244"/>
      <c r="BC42" s="245"/>
      <c r="BD42" s="287"/>
      <c r="BE42" s="288"/>
      <c r="BF42" s="288"/>
      <c r="BG42" s="288"/>
      <c r="BH42" s="289"/>
    </row>
    <row r="43" spans="2:60" ht="20.25" customHeight="1" x14ac:dyDescent="0.4">
      <c r="B43" s="125">
        <f>B40+1</f>
        <v>8</v>
      </c>
      <c r="C43" s="278"/>
      <c r="D43" s="279"/>
      <c r="E43" s="280"/>
      <c r="F43" s="178">
        <f>C42</f>
        <v>0</v>
      </c>
      <c r="G43" s="174"/>
      <c r="H43" s="247"/>
      <c r="I43" s="262"/>
      <c r="J43" s="263"/>
      <c r="K43" s="263"/>
      <c r="L43" s="264"/>
      <c r="M43" s="252"/>
      <c r="N43" s="253"/>
      <c r="O43" s="254"/>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81"/>
      <c r="D44" s="282"/>
      <c r="E44" s="283"/>
      <c r="F44" s="179"/>
      <c r="G44" s="175">
        <f>C42</f>
        <v>0</v>
      </c>
      <c r="H44" s="248"/>
      <c r="I44" s="265"/>
      <c r="J44" s="266"/>
      <c r="K44" s="266"/>
      <c r="L44" s="267"/>
      <c r="M44" s="255"/>
      <c r="N44" s="256"/>
      <c r="O44" s="257"/>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75"/>
      <c r="D45" s="276"/>
      <c r="E45" s="277"/>
      <c r="F45" s="178"/>
      <c r="G45" s="174"/>
      <c r="H45" s="246"/>
      <c r="I45" s="259"/>
      <c r="J45" s="260"/>
      <c r="K45" s="260"/>
      <c r="L45" s="261"/>
      <c r="M45" s="249"/>
      <c r="N45" s="250"/>
      <c r="O45" s="251"/>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8"/>
      <c r="BA45" s="245"/>
      <c r="BB45" s="244"/>
      <c r="BC45" s="245"/>
      <c r="BD45" s="287"/>
      <c r="BE45" s="288"/>
      <c r="BF45" s="288"/>
      <c r="BG45" s="288"/>
      <c r="BH45" s="289"/>
    </row>
    <row r="46" spans="2:60" ht="20.25" customHeight="1" x14ac:dyDescent="0.4">
      <c r="B46" s="125">
        <f>B43+1</f>
        <v>9</v>
      </c>
      <c r="C46" s="278"/>
      <c r="D46" s="279"/>
      <c r="E46" s="280"/>
      <c r="F46" s="178">
        <f>C45</f>
        <v>0</v>
      </c>
      <c r="G46" s="174"/>
      <c r="H46" s="247"/>
      <c r="I46" s="262"/>
      <c r="J46" s="263"/>
      <c r="K46" s="263"/>
      <c r="L46" s="264"/>
      <c r="M46" s="252"/>
      <c r="N46" s="253"/>
      <c r="O46" s="254"/>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81"/>
      <c r="D47" s="282"/>
      <c r="E47" s="283"/>
      <c r="F47" s="179"/>
      <c r="G47" s="175">
        <f>C45</f>
        <v>0</v>
      </c>
      <c r="H47" s="248"/>
      <c r="I47" s="265"/>
      <c r="J47" s="266"/>
      <c r="K47" s="266"/>
      <c r="L47" s="267"/>
      <c r="M47" s="255"/>
      <c r="N47" s="256"/>
      <c r="O47" s="257"/>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75"/>
      <c r="D48" s="276"/>
      <c r="E48" s="277"/>
      <c r="F48" s="178"/>
      <c r="G48" s="174"/>
      <c r="H48" s="246"/>
      <c r="I48" s="259"/>
      <c r="J48" s="260"/>
      <c r="K48" s="260"/>
      <c r="L48" s="261"/>
      <c r="M48" s="249"/>
      <c r="N48" s="250"/>
      <c r="O48" s="251"/>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8"/>
      <c r="BA48" s="245"/>
      <c r="BB48" s="244"/>
      <c r="BC48" s="245"/>
      <c r="BD48" s="287"/>
      <c r="BE48" s="288"/>
      <c r="BF48" s="288"/>
      <c r="BG48" s="288"/>
      <c r="BH48" s="289"/>
    </row>
    <row r="49" spans="2:60" ht="20.25" customHeight="1" x14ac:dyDescent="0.4">
      <c r="B49" s="125">
        <f>B46+1</f>
        <v>10</v>
      </c>
      <c r="C49" s="278"/>
      <c r="D49" s="279"/>
      <c r="E49" s="280"/>
      <c r="F49" s="178">
        <f>C48</f>
        <v>0</v>
      </c>
      <c r="G49" s="174"/>
      <c r="H49" s="247"/>
      <c r="I49" s="262"/>
      <c r="J49" s="263"/>
      <c r="K49" s="263"/>
      <c r="L49" s="264"/>
      <c r="M49" s="252"/>
      <c r="N49" s="253"/>
      <c r="O49" s="254"/>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81"/>
      <c r="D50" s="282"/>
      <c r="E50" s="283"/>
      <c r="F50" s="179"/>
      <c r="G50" s="175">
        <f>C48</f>
        <v>0</v>
      </c>
      <c r="H50" s="248"/>
      <c r="I50" s="265"/>
      <c r="J50" s="266"/>
      <c r="K50" s="266"/>
      <c r="L50" s="267"/>
      <c r="M50" s="255"/>
      <c r="N50" s="256"/>
      <c r="O50" s="257"/>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75"/>
      <c r="D51" s="276"/>
      <c r="E51" s="277"/>
      <c r="F51" s="178"/>
      <c r="G51" s="174"/>
      <c r="H51" s="246"/>
      <c r="I51" s="259"/>
      <c r="J51" s="260"/>
      <c r="K51" s="260"/>
      <c r="L51" s="261"/>
      <c r="M51" s="249"/>
      <c r="N51" s="250"/>
      <c r="O51" s="251"/>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8"/>
      <c r="BA51" s="245"/>
      <c r="BB51" s="244"/>
      <c r="BC51" s="245"/>
      <c r="BD51" s="287"/>
      <c r="BE51" s="288"/>
      <c r="BF51" s="288"/>
      <c r="BG51" s="288"/>
      <c r="BH51" s="289"/>
    </row>
    <row r="52" spans="2:60" ht="20.25" customHeight="1" x14ac:dyDescent="0.4">
      <c r="B52" s="125">
        <f>B49+1</f>
        <v>11</v>
      </c>
      <c r="C52" s="278"/>
      <c r="D52" s="279"/>
      <c r="E52" s="280"/>
      <c r="F52" s="178">
        <f>C51</f>
        <v>0</v>
      </c>
      <c r="G52" s="174"/>
      <c r="H52" s="247"/>
      <c r="I52" s="262"/>
      <c r="J52" s="263"/>
      <c r="K52" s="263"/>
      <c r="L52" s="264"/>
      <c r="M52" s="252"/>
      <c r="N52" s="253"/>
      <c r="O52" s="254"/>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81"/>
      <c r="D53" s="282"/>
      <c r="E53" s="283"/>
      <c r="F53" s="179"/>
      <c r="G53" s="175">
        <f>C51</f>
        <v>0</v>
      </c>
      <c r="H53" s="248"/>
      <c r="I53" s="265"/>
      <c r="J53" s="266"/>
      <c r="K53" s="266"/>
      <c r="L53" s="267"/>
      <c r="M53" s="255"/>
      <c r="N53" s="256"/>
      <c r="O53" s="257"/>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75"/>
      <c r="D54" s="276"/>
      <c r="E54" s="277"/>
      <c r="F54" s="178"/>
      <c r="G54" s="174"/>
      <c r="H54" s="246"/>
      <c r="I54" s="259"/>
      <c r="J54" s="260"/>
      <c r="K54" s="260"/>
      <c r="L54" s="261"/>
      <c r="M54" s="249"/>
      <c r="N54" s="250"/>
      <c r="O54" s="251"/>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8"/>
      <c r="BA54" s="245"/>
      <c r="BB54" s="244"/>
      <c r="BC54" s="245"/>
      <c r="BD54" s="287"/>
      <c r="BE54" s="288"/>
      <c r="BF54" s="288"/>
      <c r="BG54" s="288"/>
      <c r="BH54" s="289"/>
    </row>
    <row r="55" spans="2:60" ht="20.25" customHeight="1" x14ac:dyDescent="0.4">
      <c r="B55" s="125">
        <f>B52+1</f>
        <v>12</v>
      </c>
      <c r="C55" s="278"/>
      <c r="D55" s="279"/>
      <c r="E55" s="280"/>
      <c r="F55" s="178">
        <f>C54</f>
        <v>0</v>
      </c>
      <c r="G55" s="174"/>
      <c r="H55" s="247"/>
      <c r="I55" s="262"/>
      <c r="J55" s="263"/>
      <c r="K55" s="263"/>
      <c r="L55" s="264"/>
      <c r="M55" s="252"/>
      <c r="N55" s="253"/>
      <c r="O55" s="254"/>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81"/>
      <c r="D56" s="282"/>
      <c r="E56" s="283"/>
      <c r="F56" s="179"/>
      <c r="G56" s="175">
        <f>C54</f>
        <v>0</v>
      </c>
      <c r="H56" s="248"/>
      <c r="I56" s="265"/>
      <c r="J56" s="266"/>
      <c r="K56" s="266"/>
      <c r="L56" s="267"/>
      <c r="M56" s="255"/>
      <c r="N56" s="256"/>
      <c r="O56" s="257"/>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75"/>
      <c r="D57" s="276"/>
      <c r="E57" s="277"/>
      <c r="F57" s="178"/>
      <c r="G57" s="174"/>
      <c r="H57" s="246"/>
      <c r="I57" s="259"/>
      <c r="J57" s="260"/>
      <c r="K57" s="260"/>
      <c r="L57" s="261"/>
      <c r="M57" s="249"/>
      <c r="N57" s="250"/>
      <c r="O57" s="251"/>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8"/>
      <c r="BA57" s="245"/>
      <c r="BB57" s="244"/>
      <c r="BC57" s="245"/>
      <c r="BD57" s="287"/>
      <c r="BE57" s="288"/>
      <c r="BF57" s="288"/>
      <c r="BG57" s="288"/>
      <c r="BH57" s="289"/>
    </row>
    <row r="58" spans="2:60" ht="20.25" customHeight="1" x14ac:dyDescent="0.4">
      <c r="B58" s="125">
        <f>B55+1</f>
        <v>13</v>
      </c>
      <c r="C58" s="278"/>
      <c r="D58" s="279"/>
      <c r="E58" s="280"/>
      <c r="F58" s="178">
        <f>C57</f>
        <v>0</v>
      </c>
      <c r="G58" s="174"/>
      <c r="H58" s="247"/>
      <c r="I58" s="262"/>
      <c r="J58" s="263"/>
      <c r="K58" s="263"/>
      <c r="L58" s="264"/>
      <c r="M58" s="252"/>
      <c r="N58" s="253"/>
      <c r="O58" s="254"/>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81"/>
      <c r="D59" s="282"/>
      <c r="E59" s="283"/>
      <c r="F59" s="179"/>
      <c r="G59" s="175">
        <f>C57</f>
        <v>0</v>
      </c>
      <c r="H59" s="248"/>
      <c r="I59" s="265"/>
      <c r="J59" s="266"/>
      <c r="K59" s="266"/>
      <c r="L59" s="267"/>
      <c r="M59" s="255"/>
      <c r="N59" s="256"/>
      <c r="O59" s="257"/>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75"/>
      <c r="D60" s="276"/>
      <c r="E60" s="277"/>
      <c r="F60" s="178"/>
      <c r="G60" s="174"/>
      <c r="H60" s="246"/>
      <c r="I60" s="259"/>
      <c r="J60" s="260"/>
      <c r="K60" s="260"/>
      <c r="L60" s="261"/>
      <c r="M60" s="249"/>
      <c r="N60" s="250"/>
      <c r="O60" s="251"/>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8"/>
      <c r="BA60" s="245"/>
      <c r="BB60" s="244"/>
      <c r="BC60" s="245"/>
      <c r="BD60" s="287"/>
      <c r="BE60" s="288"/>
      <c r="BF60" s="288"/>
      <c r="BG60" s="288"/>
      <c r="BH60" s="289"/>
    </row>
    <row r="61" spans="2:60" ht="20.25" customHeight="1" x14ac:dyDescent="0.4">
      <c r="B61" s="125">
        <f>B58+1</f>
        <v>14</v>
      </c>
      <c r="C61" s="278"/>
      <c r="D61" s="279"/>
      <c r="E61" s="280"/>
      <c r="F61" s="178">
        <f>C60</f>
        <v>0</v>
      </c>
      <c r="G61" s="174"/>
      <c r="H61" s="247"/>
      <c r="I61" s="262"/>
      <c r="J61" s="263"/>
      <c r="K61" s="263"/>
      <c r="L61" s="264"/>
      <c r="M61" s="252"/>
      <c r="N61" s="253"/>
      <c r="O61" s="254"/>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81"/>
      <c r="D62" s="282"/>
      <c r="E62" s="283"/>
      <c r="F62" s="179"/>
      <c r="G62" s="175">
        <f>C60</f>
        <v>0</v>
      </c>
      <c r="H62" s="248"/>
      <c r="I62" s="265"/>
      <c r="J62" s="266"/>
      <c r="K62" s="266"/>
      <c r="L62" s="267"/>
      <c r="M62" s="255"/>
      <c r="N62" s="256"/>
      <c r="O62" s="257"/>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75"/>
      <c r="D63" s="276"/>
      <c r="E63" s="277"/>
      <c r="F63" s="178"/>
      <c r="G63" s="174"/>
      <c r="H63" s="246"/>
      <c r="I63" s="259"/>
      <c r="J63" s="260"/>
      <c r="K63" s="260"/>
      <c r="L63" s="261"/>
      <c r="M63" s="249"/>
      <c r="N63" s="250"/>
      <c r="O63" s="251"/>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8"/>
      <c r="BA63" s="245"/>
      <c r="BB63" s="244"/>
      <c r="BC63" s="245"/>
      <c r="BD63" s="287"/>
      <c r="BE63" s="288"/>
      <c r="BF63" s="288"/>
      <c r="BG63" s="288"/>
      <c r="BH63" s="289"/>
    </row>
    <row r="64" spans="2:60" ht="20.25" customHeight="1" x14ac:dyDescent="0.4">
      <c r="B64" s="125">
        <f>B61+1</f>
        <v>15</v>
      </c>
      <c r="C64" s="278"/>
      <c r="D64" s="279"/>
      <c r="E64" s="280"/>
      <c r="F64" s="178">
        <f>C63</f>
        <v>0</v>
      </c>
      <c r="G64" s="174"/>
      <c r="H64" s="247"/>
      <c r="I64" s="262"/>
      <c r="J64" s="263"/>
      <c r="K64" s="263"/>
      <c r="L64" s="264"/>
      <c r="M64" s="252"/>
      <c r="N64" s="253"/>
      <c r="O64" s="254"/>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81"/>
      <c r="D65" s="282"/>
      <c r="E65" s="283"/>
      <c r="F65" s="179"/>
      <c r="G65" s="175">
        <f>C63</f>
        <v>0</v>
      </c>
      <c r="H65" s="248"/>
      <c r="I65" s="265"/>
      <c r="J65" s="266"/>
      <c r="K65" s="266"/>
      <c r="L65" s="267"/>
      <c r="M65" s="255"/>
      <c r="N65" s="256"/>
      <c r="O65" s="257"/>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75"/>
      <c r="D66" s="276"/>
      <c r="E66" s="277"/>
      <c r="F66" s="178"/>
      <c r="G66" s="174"/>
      <c r="H66" s="246"/>
      <c r="I66" s="259"/>
      <c r="J66" s="260"/>
      <c r="K66" s="260"/>
      <c r="L66" s="261"/>
      <c r="M66" s="249"/>
      <c r="N66" s="250"/>
      <c r="O66" s="251"/>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8"/>
      <c r="BA66" s="245"/>
      <c r="BB66" s="244"/>
      <c r="BC66" s="245"/>
      <c r="BD66" s="287"/>
      <c r="BE66" s="288"/>
      <c r="BF66" s="288"/>
      <c r="BG66" s="288"/>
      <c r="BH66" s="289"/>
    </row>
    <row r="67" spans="2:60" ht="20.25" customHeight="1" x14ac:dyDescent="0.4">
      <c r="B67" s="125">
        <f>B64+1</f>
        <v>16</v>
      </c>
      <c r="C67" s="278"/>
      <c r="D67" s="279"/>
      <c r="E67" s="280"/>
      <c r="F67" s="178">
        <f>C66</f>
        <v>0</v>
      </c>
      <c r="G67" s="174"/>
      <c r="H67" s="247"/>
      <c r="I67" s="262"/>
      <c r="J67" s="263"/>
      <c r="K67" s="263"/>
      <c r="L67" s="264"/>
      <c r="M67" s="252"/>
      <c r="N67" s="253"/>
      <c r="O67" s="254"/>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84"/>
      <c r="D68" s="285"/>
      <c r="E68" s="286"/>
      <c r="F68" s="180"/>
      <c r="G68" s="176">
        <f>C66</f>
        <v>0</v>
      </c>
      <c r="H68" s="271"/>
      <c r="I68" s="268"/>
      <c r="J68" s="269"/>
      <c r="K68" s="269"/>
      <c r="L68" s="270"/>
      <c r="M68" s="272"/>
      <c r="N68" s="273"/>
      <c r="O68" s="274"/>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30" t="s">
        <v>230</v>
      </c>
      <c r="C69" s="331"/>
      <c r="D69" s="331"/>
      <c r="E69" s="331"/>
      <c r="F69" s="331"/>
      <c r="G69" s="331"/>
      <c r="H69" s="331"/>
      <c r="I69" s="331"/>
      <c r="J69" s="331"/>
      <c r="K69" s="331"/>
      <c r="L69" s="331"/>
      <c r="M69" s="331"/>
      <c r="N69" s="331"/>
      <c r="O69" s="331"/>
      <c r="P69" s="331"/>
      <c r="Q69" s="331"/>
      <c r="R69" s="331"/>
      <c r="S69" s="331"/>
      <c r="T69" s="332"/>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2"/>
      <c r="BA69" s="313"/>
      <c r="BB69" s="318"/>
      <c r="BC69" s="319"/>
      <c r="BD69" s="319"/>
      <c r="BE69" s="319"/>
      <c r="BF69" s="319"/>
      <c r="BG69" s="319"/>
      <c r="BH69" s="320"/>
    </row>
    <row r="70" spans="2:60" ht="20.25" customHeight="1" x14ac:dyDescent="0.4">
      <c r="B70" s="333" t="s">
        <v>231</v>
      </c>
      <c r="C70" s="334"/>
      <c r="D70" s="334"/>
      <c r="E70" s="334"/>
      <c r="F70" s="334"/>
      <c r="G70" s="334"/>
      <c r="H70" s="334"/>
      <c r="I70" s="334"/>
      <c r="J70" s="334"/>
      <c r="K70" s="334"/>
      <c r="L70" s="334"/>
      <c r="M70" s="334"/>
      <c r="N70" s="334"/>
      <c r="O70" s="334"/>
      <c r="P70" s="334"/>
      <c r="Q70" s="334"/>
      <c r="R70" s="334"/>
      <c r="S70" s="334"/>
      <c r="T70" s="335"/>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4"/>
      <c r="BA70" s="315"/>
      <c r="BB70" s="321"/>
      <c r="BC70" s="322"/>
      <c r="BD70" s="322"/>
      <c r="BE70" s="322"/>
      <c r="BF70" s="322"/>
      <c r="BG70" s="322"/>
      <c r="BH70" s="323"/>
    </row>
    <row r="71" spans="2:60" ht="20.25" customHeight="1" x14ac:dyDescent="0.4">
      <c r="B71" s="333" t="s">
        <v>232</v>
      </c>
      <c r="C71" s="334"/>
      <c r="D71" s="334"/>
      <c r="E71" s="334"/>
      <c r="F71" s="334"/>
      <c r="G71" s="334"/>
      <c r="H71" s="334"/>
      <c r="I71" s="334"/>
      <c r="J71" s="334"/>
      <c r="K71" s="334"/>
      <c r="L71" s="334"/>
      <c r="M71" s="334"/>
      <c r="N71" s="334"/>
      <c r="O71" s="334"/>
      <c r="P71" s="334"/>
      <c r="Q71" s="334"/>
      <c r="R71" s="334"/>
      <c r="S71" s="334"/>
      <c r="T71" s="335"/>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21"/>
      <c r="BC71" s="322"/>
      <c r="BD71" s="322"/>
      <c r="BE71" s="322"/>
      <c r="BF71" s="322"/>
      <c r="BG71" s="322"/>
      <c r="BH71" s="323"/>
    </row>
    <row r="72" spans="2:60" ht="20.25" customHeight="1" x14ac:dyDescent="0.4">
      <c r="B72" s="333" t="s">
        <v>233</v>
      </c>
      <c r="C72" s="334"/>
      <c r="D72" s="334"/>
      <c r="E72" s="334"/>
      <c r="F72" s="334"/>
      <c r="G72" s="334"/>
      <c r="H72" s="334"/>
      <c r="I72" s="334"/>
      <c r="J72" s="334"/>
      <c r="K72" s="334"/>
      <c r="L72" s="334"/>
      <c r="M72" s="334"/>
      <c r="N72" s="334"/>
      <c r="O72" s="334"/>
      <c r="P72" s="334"/>
      <c r="Q72" s="334"/>
      <c r="R72" s="334"/>
      <c r="S72" s="334"/>
      <c r="T72" s="335"/>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6"/>
      <c r="BA72" s="317"/>
      <c r="BB72" s="321"/>
      <c r="BC72" s="322"/>
      <c r="BD72" s="322"/>
      <c r="BE72" s="322"/>
      <c r="BF72" s="322"/>
      <c r="BG72" s="322"/>
      <c r="BH72" s="323"/>
    </row>
    <row r="73" spans="2:60" ht="20.25" customHeight="1" x14ac:dyDescent="0.4">
      <c r="B73" s="333" t="s">
        <v>234</v>
      </c>
      <c r="C73" s="334"/>
      <c r="D73" s="334"/>
      <c r="E73" s="334"/>
      <c r="F73" s="334"/>
      <c r="G73" s="334"/>
      <c r="H73" s="334"/>
      <c r="I73" s="334"/>
      <c r="J73" s="334"/>
      <c r="K73" s="334"/>
      <c r="L73" s="334"/>
      <c r="M73" s="334"/>
      <c r="N73" s="334"/>
      <c r="O73" s="334"/>
      <c r="P73" s="334"/>
      <c r="Q73" s="334"/>
      <c r="R73" s="334"/>
      <c r="S73" s="334"/>
      <c r="T73" s="335"/>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6">
        <f>IF($BC$3="４週",SUM(U73:AV73),IF($BC$3="暦月",SUM(U73:AY73),""))</f>
        <v>0</v>
      </c>
      <c r="BA73" s="337"/>
      <c r="BB73" s="321"/>
      <c r="BC73" s="322"/>
      <c r="BD73" s="322"/>
      <c r="BE73" s="322"/>
      <c r="BF73" s="322"/>
      <c r="BG73" s="322"/>
      <c r="BH73" s="323"/>
    </row>
    <row r="74" spans="2:60" ht="20.25" customHeight="1" thickBot="1" x14ac:dyDescent="0.45">
      <c r="B74" s="327" t="s">
        <v>235</v>
      </c>
      <c r="C74" s="328"/>
      <c r="D74" s="328"/>
      <c r="E74" s="328"/>
      <c r="F74" s="328"/>
      <c r="G74" s="328"/>
      <c r="H74" s="328"/>
      <c r="I74" s="328"/>
      <c r="J74" s="328"/>
      <c r="K74" s="328"/>
      <c r="L74" s="328"/>
      <c r="M74" s="328"/>
      <c r="N74" s="328"/>
      <c r="O74" s="328"/>
      <c r="P74" s="328"/>
      <c r="Q74" s="328"/>
      <c r="R74" s="328"/>
      <c r="S74" s="328"/>
      <c r="T74" s="329"/>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10">
        <f>IF($BC$3="４週",SUM(U74:AV74),IF($BC$3="暦月",SUM(U74:AY74),""))</f>
        <v>0</v>
      </c>
      <c r="BA74" s="311"/>
      <c r="BB74" s="324"/>
      <c r="BC74" s="325"/>
      <c r="BD74" s="325"/>
      <c r="BE74" s="325"/>
      <c r="BF74" s="325"/>
      <c r="BG74" s="325"/>
      <c r="BH74" s="326"/>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75" zoomScaleNormal="75" workbookViewId="0">
      <selection activeCell="P12" sqref="P12"/>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8" t="s">
        <v>35</v>
      </c>
      <c r="G4" s="398"/>
      <c r="H4" s="398"/>
      <c r="I4" s="398"/>
      <c r="J4" s="398"/>
      <c r="K4" s="398"/>
      <c r="L4" s="398"/>
      <c r="N4" s="398" t="s">
        <v>66</v>
      </c>
      <c r="O4" s="398"/>
      <c r="P4" s="398"/>
      <c r="R4" s="398" t="s">
        <v>65</v>
      </c>
      <c r="S4" s="398"/>
      <c r="T4" s="398"/>
      <c r="U4" s="398"/>
      <c r="V4" s="398"/>
      <c r="W4" s="398"/>
      <c r="X4" s="398"/>
      <c r="Z4" s="163" t="s">
        <v>75</v>
      </c>
      <c r="AB4" s="398"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8"/>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9" t="s">
        <v>158</v>
      </c>
      <c r="G4" s="399"/>
      <c r="H4" s="399"/>
      <c r="I4" s="399"/>
      <c r="J4" s="399"/>
      <c r="K4" s="399"/>
    </row>
    <row r="5" spans="2:11" s="96" customFormat="1" ht="20.25" customHeight="1" x14ac:dyDescent="0.4">
      <c r="B5" s="110"/>
      <c r="C5" s="89" t="s">
        <v>159</v>
      </c>
      <c r="D5" s="89"/>
      <c r="F5" s="399"/>
      <c r="G5" s="399"/>
      <c r="H5" s="399"/>
      <c r="I5" s="399"/>
      <c r="J5" s="399"/>
      <c r="K5" s="399"/>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400" t="s">
        <v>86</v>
      </c>
      <c r="C15" s="198" t="s">
        <v>79</v>
      </c>
      <c r="D15" s="199" t="s">
        <v>80</v>
      </c>
      <c r="E15" s="199" t="s">
        <v>78</v>
      </c>
      <c r="F15" s="199" t="s">
        <v>83</v>
      </c>
      <c r="G15" s="200" t="s">
        <v>82</v>
      </c>
      <c r="H15" s="200" t="s">
        <v>82</v>
      </c>
      <c r="I15" s="200" t="s">
        <v>82</v>
      </c>
      <c r="J15" s="200" t="s">
        <v>82</v>
      </c>
      <c r="K15" s="200" t="s">
        <v>82</v>
      </c>
      <c r="L15" s="201" t="s">
        <v>82</v>
      </c>
    </row>
    <row r="16" spans="2:12" x14ac:dyDescent="0.4">
      <c r="B16" s="401"/>
      <c r="C16" s="202" t="s">
        <v>87</v>
      </c>
      <c r="D16" s="200" t="s">
        <v>81</v>
      </c>
      <c r="E16" s="200" t="s">
        <v>161</v>
      </c>
      <c r="F16" s="200" t="s">
        <v>82</v>
      </c>
      <c r="G16" s="200" t="s">
        <v>82</v>
      </c>
      <c r="H16" s="200" t="s">
        <v>82</v>
      </c>
      <c r="I16" s="200" t="s">
        <v>82</v>
      </c>
      <c r="J16" s="200" t="s">
        <v>82</v>
      </c>
      <c r="K16" s="200" t="s">
        <v>82</v>
      </c>
      <c r="L16" s="201" t="s">
        <v>82</v>
      </c>
    </row>
    <row r="17" spans="2:12" x14ac:dyDescent="0.4">
      <c r="B17" s="401"/>
      <c r="C17" s="202" t="s">
        <v>165</v>
      </c>
      <c r="D17" s="200" t="s">
        <v>19</v>
      </c>
      <c r="E17" s="200"/>
      <c r="F17" s="200" t="s">
        <v>82</v>
      </c>
      <c r="G17" s="200" t="s">
        <v>82</v>
      </c>
      <c r="H17" s="200" t="s">
        <v>82</v>
      </c>
      <c r="I17" s="200" t="s">
        <v>82</v>
      </c>
      <c r="J17" s="200" t="s">
        <v>82</v>
      </c>
      <c r="K17" s="200" t="s">
        <v>82</v>
      </c>
      <c r="L17" s="201" t="s">
        <v>82</v>
      </c>
    </row>
    <row r="18" spans="2:12" x14ac:dyDescent="0.4">
      <c r="B18" s="401"/>
      <c r="C18" s="202" t="s">
        <v>165</v>
      </c>
      <c r="D18" s="200" t="s">
        <v>82</v>
      </c>
      <c r="E18" s="200" t="s">
        <v>82</v>
      </c>
      <c r="F18" s="200" t="s">
        <v>82</v>
      </c>
      <c r="G18" s="200" t="s">
        <v>82</v>
      </c>
      <c r="H18" s="200" t="s">
        <v>82</v>
      </c>
      <c r="I18" s="200" t="s">
        <v>82</v>
      </c>
      <c r="J18" s="200" t="s">
        <v>82</v>
      </c>
      <c r="K18" s="200" t="s">
        <v>82</v>
      </c>
      <c r="L18" s="201" t="s">
        <v>82</v>
      </c>
    </row>
    <row r="19" spans="2:12" x14ac:dyDescent="0.4">
      <c r="B19" s="401"/>
      <c r="C19" s="202" t="s">
        <v>165</v>
      </c>
      <c r="D19" s="200" t="s">
        <v>82</v>
      </c>
      <c r="E19" s="200" t="s">
        <v>82</v>
      </c>
      <c r="F19" s="200" t="s">
        <v>82</v>
      </c>
      <c r="G19" s="200" t="s">
        <v>82</v>
      </c>
      <c r="H19" s="200" t="s">
        <v>82</v>
      </c>
      <c r="I19" s="200" t="s">
        <v>82</v>
      </c>
      <c r="J19" s="200" t="s">
        <v>82</v>
      </c>
      <c r="K19" s="200" t="s">
        <v>82</v>
      </c>
      <c r="L19" s="201" t="s">
        <v>82</v>
      </c>
    </row>
    <row r="20" spans="2:12" x14ac:dyDescent="0.4">
      <c r="B20" s="401"/>
      <c r="C20" s="202" t="s">
        <v>165</v>
      </c>
      <c r="D20" s="200" t="s">
        <v>82</v>
      </c>
      <c r="E20" s="200" t="s">
        <v>82</v>
      </c>
      <c r="F20" s="200" t="s">
        <v>82</v>
      </c>
      <c r="G20" s="200" t="s">
        <v>82</v>
      </c>
      <c r="H20" s="200" t="s">
        <v>82</v>
      </c>
      <c r="I20" s="200" t="s">
        <v>82</v>
      </c>
      <c r="J20" s="200" t="s">
        <v>82</v>
      </c>
      <c r="K20" s="200" t="s">
        <v>82</v>
      </c>
      <c r="L20" s="201" t="s">
        <v>82</v>
      </c>
    </row>
    <row r="21" spans="2:12" x14ac:dyDescent="0.4">
      <c r="B21" s="401"/>
      <c r="C21" s="202" t="s">
        <v>165</v>
      </c>
      <c r="D21" s="200" t="s">
        <v>82</v>
      </c>
      <c r="E21" s="200" t="s">
        <v>82</v>
      </c>
      <c r="F21" s="200" t="s">
        <v>82</v>
      </c>
      <c r="G21" s="200" t="s">
        <v>82</v>
      </c>
      <c r="H21" s="200" t="s">
        <v>82</v>
      </c>
      <c r="I21" s="200" t="s">
        <v>82</v>
      </c>
      <c r="J21" s="200" t="s">
        <v>82</v>
      </c>
      <c r="K21" s="200" t="s">
        <v>82</v>
      </c>
      <c r="L21" s="201" t="s">
        <v>82</v>
      </c>
    </row>
    <row r="22" spans="2:12" x14ac:dyDescent="0.4">
      <c r="B22" s="401"/>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402"/>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2021-03-24T13:26:18Z</cp:lastPrinted>
  <dcterms:created xsi:type="dcterms:W3CDTF">2020-01-28T01:12:50Z</dcterms:created>
  <dcterms:modified xsi:type="dcterms:W3CDTF">2025-11-05T08:18:09Z</dcterms:modified>
</cp:coreProperties>
</file>