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mc:AlternateContent xmlns:mc="http://schemas.openxmlformats.org/markup-compatibility/2006">
    <mc:Choice Requires="x15">
      <x15ac:absPath xmlns:x15ac="http://schemas.microsoft.com/office/spreadsheetml/2010/11/ac" url="F:\介護事業者課\C調整係関係\補助金整備関係\02　府補助\サービス提供体制確保事業\R5\91HP\R5前半分\様式\"/>
    </mc:Choice>
  </mc:AlternateContent>
  <xr:revisionPtr revIDLastSave="0" documentId="13_ncr:1_{EBACB16F-DEF5-4FD6-958D-007F20429AC9}" xr6:coauthVersionLast="47" xr6:coauthVersionMax="47" xr10:uidLastSave="{00000000-0000-0000-0000-000000000000}"/>
  <bookViews>
    <workbookView xWindow="-120" yWindow="-120" windowWidth="20730" windowHeight="11160" tabRatio="795" xr2:uid="{00000000-000D-0000-FFFF-FFFF00000000}"/>
  </bookViews>
  <sheets>
    <sheet name="（別紙１）チェックリスト" sheetId="3" r:id="rId1"/>
    <sheet name="（別紙2-1）4月1日～4月30日" sheetId="25" state="hidden" r:id="rId2"/>
    <sheet name="（別紙2-5）5月1日～5月31日" sheetId="26" r:id="rId3"/>
    <sheet name="（別紙2-6）6月1日～6月30日" sheetId="27" r:id="rId4"/>
    <sheet name="（別紙2-7）7月1日～7月31日" sheetId="28" r:id="rId5"/>
    <sheet name="（別紙2-8）8月1日～8月31日" sheetId="29" r:id="rId6"/>
    <sheet name="（別紙2-9）9月1日～9月30日" sheetId="30" r:id="rId7"/>
    <sheet name="（別紙2-7）10月1日～10月31日" sheetId="31" state="hidden" r:id="rId8"/>
    <sheet name="（別紙2-8）11月1日～11月30日" sheetId="32" state="hidden" r:id="rId9"/>
    <sheet name="（別紙2-9）12月1日～12月31日" sheetId="33" state="hidden" r:id="rId10"/>
    <sheet name="（別紙2-10）1月1日～1月31日" sheetId="34" state="hidden" r:id="rId11"/>
    <sheet name="（別紙2-11）2月1日～2月29日" sheetId="24" state="hidden" r:id="rId12"/>
    <sheet name="（別紙2-12）3月1日～3月31日" sheetId="35" state="hidden" r:id="rId13"/>
    <sheet name="集計シート" sheetId="21" state="hidden" r:id="rId14"/>
    <sheet name="転記シート" sheetId="22" state="hidden" r:id="rId15"/>
  </sheets>
  <externalReferences>
    <externalReference r:id="rId16"/>
  </externalReferences>
  <definedNames>
    <definedName name="_xlnm.Print_Area" localSheetId="0">'（別紙１）チェックリスト'!$A$1:$AJ$55</definedName>
    <definedName name="_xlnm.Print_Area" localSheetId="1">'（別紙2-1）4月1日～4月30日'!$A$1:$AH$63</definedName>
    <definedName name="_xlnm.Print_Area" localSheetId="10">'（別紙2-10）1月1日～1月31日'!$A$1:$AI$63</definedName>
    <definedName name="_xlnm.Print_Area" localSheetId="11">'（別紙2-11）2月1日～2月29日'!$A$1:$AG$63</definedName>
    <definedName name="_xlnm.Print_Area" localSheetId="12">'（別紙2-12）3月1日～3月31日'!$A$1:$AI$63</definedName>
    <definedName name="_xlnm.Print_Area" localSheetId="2">'（別紙2-5）5月1日～5月31日'!$A$1:$AI$63</definedName>
    <definedName name="_xlnm.Print_Area" localSheetId="3">'（別紙2-6）6月1日～6月30日'!$A$1:$AH$63</definedName>
    <definedName name="_xlnm.Print_Area" localSheetId="7">'（別紙2-7）10月1日～10月31日'!$A$1:$AI$63</definedName>
    <definedName name="_xlnm.Print_Area" localSheetId="4">'（別紙2-7）7月1日～7月31日'!$A$1:$AI$63</definedName>
    <definedName name="_xlnm.Print_Area" localSheetId="8">'（別紙2-8）11月1日～11月30日'!$A$1:$AH$63</definedName>
    <definedName name="_xlnm.Print_Area" localSheetId="5">'（別紙2-8）8月1日～8月31日'!$A$1:$AI$63</definedName>
    <definedName name="_xlnm.Print_Area" localSheetId="9">'（別紙2-9）12月1日～12月31日'!$A$1:$AI$63</definedName>
    <definedName name="_xlnm.Print_Area" localSheetId="6">'（別紙2-9）9月1日～9月30日'!$A$1:$AH$63</definedName>
    <definedName name="_xlnm.Print_Area" localSheetId="13">集計シート!$A$1:$X$63</definedName>
    <definedName name="タスク_開始" localSheetId="1">[1]様式!#REF!</definedName>
    <definedName name="タスク_開始" localSheetId="10">[1]様式!#REF!</definedName>
    <definedName name="タスク_開始" localSheetId="11">[1]様式!#REF!</definedName>
    <definedName name="タスク_開始" localSheetId="12">[1]様式!#REF!</definedName>
    <definedName name="タスク_開始" localSheetId="2">[1]様式!#REF!</definedName>
    <definedName name="タスク_開始" localSheetId="3">[1]様式!#REF!</definedName>
    <definedName name="タスク_開始" localSheetId="7">[1]様式!#REF!</definedName>
    <definedName name="タスク_開始" localSheetId="4">[1]様式!#REF!</definedName>
    <definedName name="タスク_開始" localSheetId="8">[1]様式!#REF!</definedName>
    <definedName name="タスク_開始" localSheetId="5">[1]様式!#REF!</definedName>
    <definedName name="タスク_開始" localSheetId="9">[1]様式!#REF!</definedName>
    <definedName name="タスク_開始" localSheetId="6">[1]様式!#REF!</definedName>
    <definedName name="タスク_開始" localSheetId="13">[1]様式!#REF!</definedName>
    <definedName name="タスク_終了" localSheetId="1">[1]様式!#REF!</definedName>
    <definedName name="タスク_終了" localSheetId="10">[1]様式!#REF!</definedName>
    <definedName name="タスク_終了" localSheetId="11">[1]様式!#REF!</definedName>
    <definedName name="タスク_終了" localSheetId="12">[1]様式!#REF!</definedName>
    <definedName name="タスク_終了" localSheetId="2">[1]様式!#REF!</definedName>
    <definedName name="タスク_終了" localSheetId="3">[1]様式!#REF!</definedName>
    <definedName name="タスク_終了" localSheetId="7">[1]様式!#REF!</definedName>
    <definedName name="タスク_終了" localSheetId="4">[1]様式!#REF!</definedName>
    <definedName name="タスク_終了" localSheetId="8">[1]様式!#REF!</definedName>
    <definedName name="タスク_終了" localSheetId="5">[1]様式!#REF!</definedName>
    <definedName name="タスク_終了" localSheetId="9">[1]様式!#REF!</definedName>
    <definedName name="タスク_終了" localSheetId="6">[1]様式!#REF!</definedName>
    <definedName name="タスク_終了" localSheetId="13">[1]様式!#REF!</definedName>
    <definedName name="タスク_進捗状況" localSheetId="1">[1]様式!#REF!</definedName>
    <definedName name="タスク_進捗状況" localSheetId="10">[1]様式!#REF!</definedName>
    <definedName name="タスク_進捗状況" localSheetId="11">[1]様式!#REF!</definedName>
    <definedName name="タスク_進捗状況" localSheetId="12">[1]様式!#REF!</definedName>
    <definedName name="タスク_進捗状況" localSheetId="2">[1]様式!#REF!</definedName>
    <definedName name="タスク_進捗状況" localSheetId="3">[1]様式!#REF!</definedName>
    <definedName name="タスク_進捗状況" localSheetId="7">[1]様式!#REF!</definedName>
    <definedName name="タスク_進捗状況" localSheetId="4">[1]様式!#REF!</definedName>
    <definedName name="タスク_進捗状況" localSheetId="8">[1]様式!#REF!</definedName>
    <definedName name="タスク_進捗状況" localSheetId="5">[1]様式!#REF!</definedName>
    <definedName name="タスク_進捗状況" localSheetId="9">[1]様式!#REF!</definedName>
    <definedName name="タスク_進捗状況" localSheetId="6">[1]様式!#REF!</definedName>
    <definedName name="タスク_進捗状況" localSheetId="13">[1]様式!#REF!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4" i="35" l="1"/>
  <c r="AE13" i="24"/>
  <c r="AE164" i="24" s="1"/>
  <c r="AE166" i="24" l="1"/>
  <c r="AE165" i="24"/>
  <c r="B89" i="3" l="1"/>
  <c r="A89" i="3"/>
  <c r="AI14" i="24" l="1"/>
  <c r="AL163" i="34"/>
  <c r="AK163" i="34"/>
  <c r="AL162" i="34"/>
  <c r="AK162" i="34"/>
  <c r="AL161" i="34"/>
  <c r="AK161" i="34"/>
  <c r="AL160" i="34"/>
  <c r="AK160" i="34"/>
  <c r="AL159" i="34"/>
  <c r="AK159" i="34"/>
  <c r="AL158" i="34"/>
  <c r="AK158" i="34"/>
  <c r="AL157" i="34"/>
  <c r="AK157" i="34"/>
  <c r="AL156" i="34"/>
  <c r="AK156" i="34"/>
  <c r="AL155" i="34"/>
  <c r="AK155" i="34"/>
  <c r="AL154" i="34"/>
  <c r="AK154" i="34"/>
  <c r="AL153" i="34"/>
  <c r="AK153" i="34"/>
  <c r="AL152" i="34"/>
  <c r="AK152" i="34"/>
  <c r="AL151" i="34"/>
  <c r="AK151" i="34"/>
  <c r="AL150" i="34"/>
  <c r="AK150" i="34"/>
  <c r="AL149" i="34"/>
  <c r="AK149" i="34"/>
  <c r="AL148" i="34"/>
  <c r="AK148" i="34"/>
  <c r="AL147" i="34"/>
  <c r="AK147" i="34"/>
  <c r="AL146" i="34"/>
  <c r="AK146" i="34"/>
  <c r="AL145" i="34"/>
  <c r="AK145" i="34"/>
  <c r="AL144" i="34"/>
  <c r="AK144" i="34"/>
  <c r="AL143" i="34"/>
  <c r="AK143" i="34"/>
  <c r="AL142" i="34"/>
  <c r="AK142" i="34"/>
  <c r="AL141" i="34"/>
  <c r="AK141" i="34"/>
  <c r="AL140" i="34"/>
  <c r="AK140" i="34"/>
  <c r="AL139" i="34"/>
  <c r="AK139" i="34"/>
  <c r="AL138" i="34"/>
  <c r="AK138" i="34"/>
  <c r="AL137" i="34"/>
  <c r="AK137" i="34"/>
  <c r="AL136" i="34"/>
  <c r="AK136" i="34"/>
  <c r="AL135" i="34"/>
  <c r="AK135" i="34"/>
  <c r="AL134" i="34"/>
  <c r="AK134" i="34"/>
  <c r="AL133" i="34"/>
  <c r="AK133" i="34"/>
  <c r="AL132" i="34"/>
  <c r="AK132" i="34"/>
  <c r="AL131" i="34"/>
  <c r="AK131" i="34"/>
  <c r="AL130" i="34"/>
  <c r="AK130" i="34"/>
  <c r="AL129" i="34"/>
  <c r="AK129" i="34"/>
  <c r="AL128" i="34"/>
  <c r="AK128" i="34"/>
  <c r="AL127" i="34"/>
  <c r="AK127" i="34"/>
  <c r="AL126" i="34"/>
  <c r="AK126" i="34"/>
  <c r="AL125" i="34"/>
  <c r="AK125" i="34"/>
  <c r="AL124" i="34"/>
  <c r="AK124" i="34"/>
  <c r="AL123" i="34"/>
  <c r="AK123" i="34"/>
  <c r="AL122" i="34"/>
  <c r="AK122" i="34"/>
  <c r="AL121" i="34"/>
  <c r="AK121" i="34"/>
  <c r="AL120" i="34"/>
  <c r="AK120" i="34"/>
  <c r="AL119" i="34"/>
  <c r="AK119" i="34"/>
  <c r="AL118" i="34"/>
  <c r="AK118" i="34"/>
  <c r="AL117" i="34"/>
  <c r="AK117" i="34"/>
  <c r="AL116" i="34"/>
  <c r="AK116" i="34"/>
  <c r="AL115" i="34"/>
  <c r="AK115" i="34"/>
  <c r="AL114" i="34"/>
  <c r="AK114" i="34"/>
  <c r="AL113" i="34"/>
  <c r="AK113" i="34"/>
  <c r="AL112" i="34"/>
  <c r="AK112" i="34"/>
  <c r="AL111" i="34"/>
  <c r="AK111" i="34"/>
  <c r="AL110" i="34"/>
  <c r="AK110" i="34"/>
  <c r="AL109" i="34"/>
  <c r="AK109" i="34"/>
  <c r="AL108" i="34"/>
  <c r="AK108" i="34"/>
  <c r="AL107" i="34"/>
  <c r="AK107" i="34"/>
  <c r="AL106" i="34"/>
  <c r="AK106" i="34"/>
  <c r="AL105" i="34"/>
  <c r="AK105" i="34"/>
  <c r="AL104" i="34"/>
  <c r="AK104" i="34"/>
  <c r="AL103" i="34"/>
  <c r="AK103" i="34"/>
  <c r="AL102" i="34"/>
  <c r="AK102" i="34"/>
  <c r="AL101" i="34"/>
  <c r="AK101" i="34"/>
  <c r="AL100" i="34"/>
  <c r="AK100" i="34"/>
  <c r="AL99" i="34"/>
  <c r="AK99" i="34"/>
  <c r="AL98" i="34"/>
  <c r="AK98" i="34"/>
  <c r="AL97" i="34"/>
  <c r="AK97" i="34"/>
  <c r="AL96" i="34"/>
  <c r="AK96" i="34"/>
  <c r="AL95" i="34"/>
  <c r="AK95" i="34"/>
  <c r="AL94" i="34"/>
  <c r="AK94" i="34"/>
  <c r="AL93" i="34"/>
  <c r="AK93" i="34"/>
  <c r="AL92" i="34"/>
  <c r="AK92" i="34"/>
  <c r="AL91" i="34"/>
  <c r="AK91" i="34"/>
  <c r="AL90" i="34"/>
  <c r="AK90" i="34"/>
  <c r="AL89" i="34"/>
  <c r="AK89" i="34"/>
  <c r="AL88" i="34"/>
  <c r="AK88" i="34"/>
  <c r="AL87" i="34"/>
  <c r="AK87" i="34"/>
  <c r="AL86" i="34"/>
  <c r="AK86" i="34"/>
  <c r="AL85" i="34"/>
  <c r="AK85" i="34"/>
  <c r="AL84" i="34"/>
  <c r="AK84" i="34"/>
  <c r="AL83" i="34"/>
  <c r="AK83" i="34"/>
  <c r="AL82" i="34"/>
  <c r="AK82" i="34"/>
  <c r="AL81" i="34"/>
  <c r="AK81" i="34"/>
  <c r="AL80" i="34"/>
  <c r="AK80" i="34"/>
  <c r="AL79" i="34"/>
  <c r="AK79" i="34"/>
  <c r="AL78" i="34"/>
  <c r="AK78" i="34"/>
  <c r="AL77" i="34"/>
  <c r="AK77" i="34"/>
  <c r="AL76" i="34"/>
  <c r="AK76" i="34"/>
  <c r="AL75" i="34"/>
  <c r="AK75" i="34"/>
  <c r="AL74" i="34"/>
  <c r="AK74" i="34"/>
  <c r="AL73" i="34"/>
  <c r="AK73" i="34"/>
  <c r="AL72" i="34"/>
  <c r="AK72" i="34"/>
  <c r="AL71" i="34"/>
  <c r="AK71" i="34"/>
  <c r="AL70" i="34"/>
  <c r="AK70" i="34"/>
  <c r="AL69" i="34"/>
  <c r="AK69" i="34"/>
  <c r="AL68" i="34"/>
  <c r="AK68" i="34"/>
  <c r="AL67" i="34"/>
  <c r="AK67" i="34"/>
  <c r="AL66" i="34"/>
  <c r="AK66" i="34"/>
  <c r="AL65" i="34"/>
  <c r="AK65" i="34"/>
  <c r="AL64" i="34"/>
  <c r="AK64" i="34"/>
  <c r="AL63" i="34"/>
  <c r="AK63" i="34"/>
  <c r="AL62" i="34"/>
  <c r="AK62" i="34"/>
  <c r="AL61" i="34"/>
  <c r="AK61" i="34"/>
  <c r="AL60" i="34"/>
  <c r="AK60" i="34"/>
  <c r="AL59" i="34"/>
  <c r="AK59" i="34"/>
  <c r="AL58" i="34"/>
  <c r="AK58" i="34"/>
  <c r="AL57" i="34"/>
  <c r="AK57" i="34"/>
  <c r="AL56" i="34"/>
  <c r="AK56" i="34"/>
  <c r="AL55" i="34"/>
  <c r="AK55" i="34"/>
  <c r="AL54" i="34"/>
  <c r="AK54" i="34"/>
  <c r="AL53" i="34"/>
  <c r="AK53" i="34"/>
  <c r="AL52" i="34"/>
  <c r="AK52" i="34"/>
  <c r="AL51" i="34"/>
  <c r="AK51" i="34"/>
  <c r="AL50" i="34"/>
  <c r="AK50" i="34"/>
  <c r="AL49" i="34"/>
  <c r="AK49" i="34"/>
  <c r="AL48" i="34"/>
  <c r="AK48" i="34"/>
  <c r="AL47" i="34"/>
  <c r="AK47" i="34"/>
  <c r="AL46" i="34"/>
  <c r="AK46" i="34"/>
  <c r="AL45" i="34"/>
  <c r="AK45" i="34"/>
  <c r="AL44" i="34"/>
  <c r="AK44" i="34"/>
  <c r="AL43" i="34"/>
  <c r="AK43" i="34"/>
  <c r="AL42" i="34"/>
  <c r="AK42" i="34"/>
  <c r="AL41" i="34"/>
  <c r="AK41" i="34"/>
  <c r="AL40" i="34"/>
  <c r="AK40" i="34"/>
  <c r="AL39" i="34"/>
  <c r="AK39" i="34"/>
  <c r="AL38" i="34"/>
  <c r="AK38" i="34"/>
  <c r="AL37" i="34"/>
  <c r="AK37" i="34"/>
  <c r="AL36" i="34"/>
  <c r="AK36" i="34"/>
  <c r="AL35" i="34"/>
  <c r="AK35" i="34"/>
  <c r="AL34" i="34"/>
  <c r="AK34" i="34"/>
  <c r="AL33" i="34"/>
  <c r="AK33" i="34"/>
  <c r="AL32" i="34"/>
  <c r="AK32" i="34"/>
  <c r="AL31" i="34"/>
  <c r="AK31" i="34"/>
  <c r="AL30" i="34"/>
  <c r="AK30" i="34"/>
  <c r="AL29" i="34"/>
  <c r="AK29" i="34"/>
  <c r="AL28" i="34"/>
  <c r="AK28" i="34"/>
  <c r="AL27" i="34"/>
  <c r="AK27" i="34"/>
  <c r="AL26" i="34"/>
  <c r="AK26" i="34"/>
  <c r="AL25" i="34"/>
  <c r="AK25" i="34"/>
  <c r="AL24" i="34"/>
  <c r="AK24" i="34"/>
  <c r="AL23" i="34"/>
  <c r="AK23" i="34"/>
  <c r="AL22" i="34"/>
  <c r="AK22" i="34"/>
  <c r="AL21" i="34"/>
  <c r="AK21" i="34"/>
  <c r="AL20" i="34"/>
  <c r="AK20" i="34"/>
  <c r="AL19" i="34"/>
  <c r="AK19" i="34"/>
  <c r="AL18" i="34"/>
  <c r="AK18" i="34"/>
  <c r="AL17" i="34"/>
  <c r="AK17" i="34"/>
  <c r="AL16" i="34"/>
  <c r="AK16" i="34"/>
  <c r="AL15" i="34"/>
  <c r="AK15" i="34"/>
  <c r="AL14" i="34"/>
  <c r="AK14" i="34"/>
  <c r="AL163" i="33"/>
  <c r="AK163" i="33"/>
  <c r="AL162" i="33"/>
  <c r="AK162" i="33"/>
  <c r="AL161" i="33"/>
  <c r="AK161" i="33"/>
  <c r="AL160" i="33"/>
  <c r="AK160" i="33"/>
  <c r="AL159" i="33"/>
  <c r="AK159" i="33"/>
  <c r="AL158" i="33"/>
  <c r="AK158" i="33"/>
  <c r="AL157" i="33"/>
  <c r="AK157" i="33"/>
  <c r="AL156" i="33"/>
  <c r="AK156" i="33"/>
  <c r="AL155" i="33"/>
  <c r="AK155" i="33"/>
  <c r="AL154" i="33"/>
  <c r="AK154" i="33"/>
  <c r="AL153" i="33"/>
  <c r="AK153" i="33"/>
  <c r="AL152" i="33"/>
  <c r="AK152" i="33"/>
  <c r="AL151" i="33"/>
  <c r="AK151" i="33"/>
  <c r="AL150" i="33"/>
  <c r="AK150" i="33"/>
  <c r="AL149" i="33"/>
  <c r="AK149" i="33"/>
  <c r="AL148" i="33"/>
  <c r="AK148" i="33"/>
  <c r="AL147" i="33"/>
  <c r="AK147" i="33"/>
  <c r="AL146" i="33"/>
  <c r="AK146" i="33"/>
  <c r="AL145" i="33"/>
  <c r="AK145" i="33"/>
  <c r="AL144" i="33"/>
  <c r="AK144" i="33"/>
  <c r="AL143" i="33"/>
  <c r="AK143" i="33"/>
  <c r="AL142" i="33"/>
  <c r="AK142" i="33"/>
  <c r="AL141" i="33"/>
  <c r="AK141" i="33"/>
  <c r="AL140" i="33"/>
  <c r="AK140" i="33"/>
  <c r="AL139" i="33"/>
  <c r="AK139" i="33"/>
  <c r="AL138" i="33"/>
  <c r="AK138" i="33"/>
  <c r="AL137" i="33"/>
  <c r="AK137" i="33"/>
  <c r="AL136" i="33"/>
  <c r="AK136" i="33"/>
  <c r="AL135" i="33"/>
  <c r="AK135" i="33"/>
  <c r="AL134" i="33"/>
  <c r="AK134" i="33"/>
  <c r="AL133" i="33"/>
  <c r="AK133" i="33"/>
  <c r="AL132" i="33"/>
  <c r="AK132" i="33"/>
  <c r="AL131" i="33"/>
  <c r="AK131" i="33"/>
  <c r="AL130" i="33"/>
  <c r="AK130" i="33"/>
  <c r="AL129" i="33"/>
  <c r="AK129" i="33"/>
  <c r="AL128" i="33"/>
  <c r="AK128" i="33"/>
  <c r="AL127" i="33"/>
  <c r="AK127" i="33"/>
  <c r="AL126" i="33"/>
  <c r="AK126" i="33"/>
  <c r="AL125" i="33"/>
  <c r="AK125" i="33"/>
  <c r="AL124" i="33"/>
  <c r="AK124" i="33"/>
  <c r="AL123" i="33"/>
  <c r="AK123" i="33"/>
  <c r="AL122" i="33"/>
  <c r="AK122" i="33"/>
  <c r="AL121" i="33"/>
  <c r="AK121" i="33"/>
  <c r="AL120" i="33"/>
  <c r="AK120" i="33"/>
  <c r="AL119" i="33"/>
  <c r="AK119" i="33"/>
  <c r="AL118" i="33"/>
  <c r="AK118" i="33"/>
  <c r="AL117" i="33"/>
  <c r="AK117" i="33"/>
  <c r="AL116" i="33"/>
  <c r="AK116" i="33"/>
  <c r="AL115" i="33"/>
  <c r="AK115" i="33"/>
  <c r="AL114" i="33"/>
  <c r="AK114" i="33"/>
  <c r="AL113" i="33"/>
  <c r="AK113" i="33"/>
  <c r="AL112" i="33"/>
  <c r="AK112" i="33"/>
  <c r="AL111" i="33"/>
  <c r="AK111" i="33"/>
  <c r="AL110" i="33"/>
  <c r="AK110" i="33"/>
  <c r="AL109" i="33"/>
  <c r="AK109" i="33"/>
  <c r="AL108" i="33"/>
  <c r="AK108" i="33"/>
  <c r="AL107" i="33"/>
  <c r="AK107" i="33"/>
  <c r="AL106" i="33"/>
  <c r="AK106" i="33"/>
  <c r="AL105" i="33"/>
  <c r="AK105" i="33"/>
  <c r="AL104" i="33"/>
  <c r="AK104" i="33"/>
  <c r="AL103" i="33"/>
  <c r="AK103" i="33"/>
  <c r="AL102" i="33"/>
  <c r="AK102" i="33"/>
  <c r="AL101" i="33"/>
  <c r="AK101" i="33"/>
  <c r="AL100" i="33"/>
  <c r="AK100" i="33"/>
  <c r="AL99" i="33"/>
  <c r="AK99" i="33"/>
  <c r="AL98" i="33"/>
  <c r="AK98" i="33"/>
  <c r="AL97" i="33"/>
  <c r="AK97" i="33"/>
  <c r="AL96" i="33"/>
  <c r="AK96" i="33"/>
  <c r="AL95" i="33"/>
  <c r="AK95" i="33"/>
  <c r="AL94" i="33"/>
  <c r="AK94" i="33"/>
  <c r="AL93" i="33"/>
  <c r="AK93" i="33"/>
  <c r="AL92" i="33"/>
  <c r="AK92" i="33"/>
  <c r="AL91" i="33"/>
  <c r="AK91" i="33"/>
  <c r="AL90" i="33"/>
  <c r="AK90" i="33"/>
  <c r="AL89" i="33"/>
  <c r="AK89" i="33"/>
  <c r="AL88" i="33"/>
  <c r="AK88" i="33"/>
  <c r="AL87" i="33"/>
  <c r="AK87" i="33"/>
  <c r="AL86" i="33"/>
  <c r="AK86" i="33"/>
  <c r="AL85" i="33"/>
  <c r="AK85" i="33"/>
  <c r="AL84" i="33"/>
  <c r="AK84" i="33"/>
  <c r="AL83" i="33"/>
  <c r="AK83" i="33"/>
  <c r="AL82" i="33"/>
  <c r="AK82" i="33"/>
  <c r="AL81" i="33"/>
  <c r="AK81" i="33"/>
  <c r="AL80" i="33"/>
  <c r="AK80" i="33"/>
  <c r="AL79" i="33"/>
  <c r="AK79" i="33"/>
  <c r="AL78" i="33"/>
  <c r="AK78" i="33"/>
  <c r="AL77" i="33"/>
  <c r="AK77" i="33"/>
  <c r="AL76" i="33"/>
  <c r="AK76" i="33"/>
  <c r="AL75" i="33"/>
  <c r="AK75" i="33"/>
  <c r="AL74" i="33"/>
  <c r="AK74" i="33"/>
  <c r="AL73" i="33"/>
  <c r="AK73" i="33"/>
  <c r="AL72" i="33"/>
  <c r="AK72" i="33"/>
  <c r="AL71" i="33"/>
  <c r="AK71" i="33"/>
  <c r="AL70" i="33"/>
  <c r="AK70" i="33"/>
  <c r="AL69" i="33"/>
  <c r="AK69" i="33"/>
  <c r="AL68" i="33"/>
  <c r="AK68" i="33"/>
  <c r="AL67" i="33"/>
  <c r="AK67" i="33"/>
  <c r="AL66" i="33"/>
  <c r="AK66" i="33"/>
  <c r="AL65" i="33"/>
  <c r="AK65" i="33"/>
  <c r="AL64" i="33"/>
  <c r="AK64" i="33"/>
  <c r="AL63" i="33"/>
  <c r="AK63" i="33"/>
  <c r="AL62" i="33"/>
  <c r="AK62" i="33"/>
  <c r="AL61" i="33"/>
  <c r="AK61" i="33"/>
  <c r="AL60" i="33"/>
  <c r="AK60" i="33"/>
  <c r="AL59" i="33"/>
  <c r="AK59" i="33"/>
  <c r="AL58" i="33"/>
  <c r="AK58" i="33"/>
  <c r="AL57" i="33"/>
  <c r="AK57" i="33"/>
  <c r="AL56" i="33"/>
  <c r="AK56" i="33"/>
  <c r="AL55" i="33"/>
  <c r="AK55" i="33"/>
  <c r="AL54" i="33"/>
  <c r="AK54" i="33"/>
  <c r="AL53" i="33"/>
  <c r="AK53" i="33"/>
  <c r="AL52" i="33"/>
  <c r="AK52" i="33"/>
  <c r="AL51" i="33"/>
  <c r="AK51" i="33"/>
  <c r="AL50" i="33"/>
  <c r="AK50" i="33"/>
  <c r="AL49" i="33"/>
  <c r="AK49" i="33"/>
  <c r="AL48" i="33"/>
  <c r="AK48" i="33"/>
  <c r="AL47" i="33"/>
  <c r="AK47" i="33"/>
  <c r="AL46" i="33"/>
  <c r="AK46" i="33"/>
  <c r="AL45" i="33"/>
  <c r="AK45" i="33"/>
  <c r="AL44" i="33"/>
  <c r="AK44" i="33"/>
  <c r="AL43" i="33"/>
  <c r="AK43" i="33"/>
  <c r="AL42" i="33"/>
  <c r="AK42" i="33"/>
  <c r="AL41" i="33"/>
  <c r="AK41" i="33"/>
  <c r="AL40" i="33"/>
  <c r="AK40" i="33"/>
  <c r="AL39" i="33"/>
  <c r="AK39" i="33"/>
  <c r="AL38" i="33"/>
  <c r="AK38" i="33"/>
  <c r="AL37" i="33"/>
  <c r="AK37" i="33"/>
  <c r="AL36" i="33"/>
  <c r="AK36" i="33"/>
  <c r="AL35" i="33"/>
  <c r="AK35" i="33"/>
  <c r="AL34" i="33"/>
  <c r="AK34" i="33"/>
  <c r="AL33" i="33"/>
  <c r="AK33" i="33"/>
  <c r="AL32" i="33"/>
  <c r="AK32" i="33"/>
  <c r="AL31" i="33"/>
  <c r="AK31" i="33"/>
  <c r="AL30" i="33"/>
  <c r="AK30" i="33"/>
  <c r="AL29" i="33"/>
  <c r="AK29" i="33"/>
  <c r="AL28" i="33"/>
  <c r="AK28" i="33"/>
  <c r="AL27" i="33"/>
  <c r="AK27" i="33"/>
  <c r="AL26" i="33"/>
  <c r="AK26" i="33"/>
  <c r="AL25" i="33"/>
  <c r="AK25" i="33"/>
  <c r="AL24" i="33"/>
  <c r="AK24" i="33"/>
  <c r="AL23" i="33"/>
  <c r="AK23" i="33"/>
  <c r="AL22" i="33"/>
  <c r="AK22" i="33"/>
  <c r="AL21" i="33"/>
  <c r="AK21" i="33"/>
  <c r="AL20" i="33"/>
  <c r="AK20" i="33"/>
  <c r="AL19" i="33"/>
  <c r="AK19" i="33"/>
  <c r="AL18" i="33"/>
  <c r="AK18" i="33"/>
  <c r="AL17" i="33"/>
  <c r="AK17" i="33"/>
  <c r="AL16" i="33"/>
  <c r="AK16" i="33"/>
  <c r="AL15" i="33"/>
  <c r="AK15" i="33"/>
  <c r="AL14" i="33"/>
  <c r="AK14" i="33"/>
  <c r="AK163" i="32"/>
  <c r="AJ163" i="32"/>
  <c r="AK162" i="32"/>
  <c r="AJ162" i="32"/>
  <c r="AK161" i="32"/>
  <c r="AJ161" i="32"/>
  <c r="AK160" i="32"/>
  <c r="AJ160" i="32"/>
  <c r="AK159" i="32"/>
  <c r="AJ159" i="32"/>
  <c r="AK158" i="32"/>
  <c r="AJ158" i="32"/>
  <c r="AK157" i="32"/>
  <c r="AJ157" i="32"/>
  <c r="AK156" i="32"/>
  <c r="AJ156" i="32"/>
  <c r="AK155" i="32"/>
  <c r="AJ155" i="32"/>
  <c r="AK154" i="32"/>
  <c r="AJ154" i="32"/>
  <c r="AK153" i="32"/>
  <c r="AJ153" i="32"/>
  <c r="AK152" i="32"/>
  <c r="AJ152" i="32"/>
  <c r="AK151" i="32"/>
  <c r="AJ151" i="32"/>
  <c r="AK150" i="32"/>
  <c r="AJ150" i="32"/>
  <c r="AK149" i="32"/>
  <c r="AJ149" i="32"/>
  <c r="AK148" i="32"/>
  <c r="AJ148" i="32"/>
  <c r="AK147" i="32"/>
  <c r="AJ147" i="32"/>
  <c r="AK146" i="32"/>
  <c r="AJ146" i="32"/>
  <c r="AK145" i="32"/>
  <c r="AJ145" i="32"/>
  <c r="AK144" i="32"/>
  <c r="AJ144" i="32"/>
  <c r="AK143" i="32"/>
  <c r="AJ143" i="32"/>
  <c r="AK142" i="32"/>
  <c r="AJ142" i="32"/>
  <c r="AK141" i="32"/>
  <c r="AJ141" i="32"/>
  <c r="AK140" i="32"/>
  <c r="AJ140" i="32"/>
  <c r="AK139" i="32"/>
  <c r="AJ139" i="32"/>
  <c r="AK138" i="32"/>
  <c r="AJ138" i="32"/>
  <c r="AK137" i="32"/>
  <c r="AJ137" i="32"/>
  <c r="AK136" i="32"/>
  <c r="AJ136" i="32"/>
  <c r="AK135" i="32"/>
  <c r="AJ135" i="32"/>
  <c r="AK134" i="32"/>
  <c r="AJ134" i="32"/>
  <c r="AK133" i="32"/>
  <c r="AJ133" i="32"/>
  <c r="AK132" i="32"/>
  <c r="AJ132" i="32"/>
  <c r="AK131" i="32"/>
  <c r="AJ131" i="32"/>
  <c r="AK130" i="32"/>
  <c r="AJ130" i="32"/>
  <c r="AK129" i="32"/>
  <c r="AJ129" i="32"/>
  <c r="AK128" i="32"/>
  <c r="AJ128" i="32"/>
  <c r="AK127" i="32"/>
  <c r="AJ127" i="32"/>
  <c r="AK126" i="32"/>
  <c r="AJ126" i="32"/>
  <c r="AK125" i="32"/>
  <c r="AJ125" i="32"/>
  <c r="AK124" i="32"/>
  <c r="AJ124" i="32"/>
  <c r="AK123" i="32"/>
  <c r="AJ123" i="32"/>
  <c r="AK122" i="32"/>
  <c r="AJ122" i="32"/>
  <c r="AK121" i="32"/>
  <c r="AJ121" i="32"/>
  <c r="AK120" i="32"/>
  <c r="AJ120" i="32"/>
  <c r="AK119" i="32"/>
  <c r="AJ119" i="32"/>
  <c r="AK118" i="32"/>
  <c r="AJ118" i="32"/>
  <c r="AK117" i="32"/>
  <c r="AJ117" i="32"/>
  <c r="AK116" i="32"/>
  <c r="AJ116" i="32"/>
  <c r="AK115" i="32"/>
  <c r="AJ115" i="32"/>
  <c r="AK114" i="32"/>
  <c r="AJ114" i="32"/>
  <c r="AK113" i="32"/>
  <c r="AJ113" i="32"/>
  <c r="AK112" i="32"/>
  <c r="AJ112" i="32"/>
  <c r="AK111" i="32"/>
  <c r="AJ111" i="32"/>
  <c r="AK110" i="32"/>
  <c r="AJ110" i="32"/>
  <c r="AK109" i="32"/>
  <c r="AJ109" i="32"/>
  <c r="AK108" i="32"/>
  <c r="AJ108" i="32"/>
  <c r="AK107" i="32"/>
  <c r="AJ107" i="32"/>
  <c r="AK106" i="32"/>
  <c r="AJ106" i="32"/>
  <c r="AK105" i="32"/>
  <c r="AJ105" i="32"/>
  <c r="AK104" i="32"/>
  <c r="AJ104" i="32"/>
  <c r="AK103" i="32"/>
  <c r="AJ103" i="32"/>
  <c r="AK102" i="32"/>
  <c r="AJ102" i="32"/>
  <c r="AK101" i="32"/>
  <c r="AJ101" i="32"/>
  <c r="AK100" i="32"/>
  <c r="AJ100" i="32"/>
  <c r="AK99" i="32"/>
  <c r="AJ99" i="32"/>
  <c r="AK98" i="32"/>
  <c r="AJ98" i="32"/>
  <c r="AK97" i="32"/>
  <c r="AJ97" i="32"/>
  <c r="AK96" i="32"/>
  <c r="AJ96" i="32"/>
  <c r="AK95" i="32"/>
  <c r="AJ95" i="32"/>
  <c r="AK94" i="32"/>
  <c r="AJ94" i="32"/>
  <c r="AK93" i="32"/>
  <c r="AJ93" i="32"/>
  <c r="AK92" i="32"/>
  <c r="AJ92" i="32"/>
  <c r="AK91" i="32"/>
  <c r="AJ91" i="32"/>
  <c r="AK90" i="32"/>
  <c r="AJ90" i="32"/>
  <c r="AK89" i="32"/>
  <c r="AJ89" i="32"/>
  <c r="AK88" i="32"/>
  <c r="AJ88" i="32"/>
  <c r="AK87" i="32"/>
  <c r="AJ87" i="32"/>
  <c r="AK86" i="32"/>
  <c r="AJ86" i="32"/>
  <c r="AK85" i="32"/>
  <c r="AJ85" i="32"/>
  <c r="AK84" i="32"/>
  <c r="AJ84" i="32"/>
  <c r="AK83" i="32"/>
  <c r="AJ83" i="32"/>
  <c r="AK82" i="32"/>
  <c r="AJ82" i="32"/>
  <c r="AK81" i="32"/>
  <c r="AJ81" i="32"/>
  <c r="AK80" i="32"/>
  <c r="AJ80" i="32"/>
  <c r="AK79" i="32"/>
  <c r="AJ79" i="32"/>
  <c r="AK78" i="32"/>
  <c r="AJ78" i="32"/>
  <c r="AK77" i="32"/>
  <c r="AJ77" i="32"/>
  <c r="AK76" i="32"/>
  <c r="AJ76" i="32"/>
  <c r="AK75" i="32"/>
  <c r="AJ75" i="32"/>
  <c r="AK74" i="32"/>
  <c r="AJ74" i="32"/>
  <c r="AK73" i="32"/>
  <c r="AJ73" i="32"/>
  <c r="AK72" i="32"/>
  <c r="AJ72" i="32"/>
  <c r="AK71" i="32"/>
  <c r="AJ71" i="32"/>
  <c r="AK70" i="32"/>
  <c r="AJ70" i="32"/>
  <c r="AK69" i="32"/>
  <c r="AJ69" i="32"/>
  <c r="AK68" i="32"/>
  <c r="AJ68" i="32"/>
  <c r="AK67" i="32"/>
  <c r="AJ67" i="32"/>
  <c r="AK66" i="32"/>
  <c r="AJ66" i="32"/>
  <c r="AK65" i="32"/>
  <c r="AJ65" i="32"/>
  <c r="AK64" i="32"/>
  <c r="AJ64" i="32"/>
  <c r="AK63" i="32"/>
  <c r="AJ63" i="32"/>
  <c r="AK62" i="32"/>
  <c r="AJ62" i="32"/>
  <c r="AK61" i="32"/>
  <c r="AJ61" i="32"/>
  <c r="AK60" i="32"/>
  <c r="AJ60" i="32"/>
  <c r="AK59" i="32"/>
  <c r="AJ59" i="32"/>
  <c r="AK58" i="32"/>
  <c r="AJ58" i="32"/>
  <c r="AK57" i="32"/>
  <c r="AJ57" i="32"/>
  <c r="AK56" i="32"/>
  <c r="AJ56" i="32"/>
  <c r="AK55" i="32"/>
  <c r="AJ55" i="32"/>
  <c r="AK54" i="32"/>
  <c r="AJ54" i="32"/>
  <c r="AK53" i="32"/>
  <c r="AJ53" i="32"/>
  <c r="AK52" i="32"/>
  <c r="AJ52" i="32"/>
  <c r="AK51" i="32"/>
  <c r="AJ51" i="32"/>
  <c r="AK50" i="32"/>
  <c r="AJ50" i="32"/>
  <c r="AK49" i="32"/>
  <c r="AJ49" i="32"/>
  <c r="AK48" i="32"/>
  <c r="AJ48" i="32"/>
  <c r="AK47" i="32"/>
  <c r="AJ47" i="32"/>
  <c r="AK46" i="32"/>
  <c r="AJ46" i="32"/>
  <c r="AK45" i="32"/>
  <c r="AJ45" i="32"/>
  <c r="AK44" i="32"/>
  <c r="AJ44" i="32"/>
  <c r="AK43" i="32"/>
  <c r="AJ43" i="32"/>
  <c r="AK42" i="32"/>
  <c r="AJ42" i="32"/>
  <c r="AK41" i="32"/>
  <c r="AJ41" i="32"/>
  <c r="AK40" i="32"/>
  <c r="AJ40" i="32"/>
  <c r="AK39" i="32"/>
  <c r="AJ39" i="32"/>
  <c r="AK38" i="32"/>
  <c r="AJ38" i="32"/>
  <c r="AK37" i="32"/>
  <c r="AJ37" i="32"/>
  <c r="AK36" i="32"/>
  <c r="AJ36" i="32"/>
  <c r="AK35" i="32"/>
  <c r="AJ35" i="32"/>
  <c r="AK34" i="32"/>
  <c r="AJ34" i="32"/>
  <c r="AK33" i="32"/>
  <c r="AJ33" i="32"/>
  <c r="AK32" i="32"/>
  <c r="AJ32" i="32"/>
  <c r="AK31" i="32"/>
  <c r="AJ31" i="32"/>
  <c r="AK30" i="32"/>
  <c r="AJ30" i="32"/>
  <c r="AK29" i="32"/>
  <c r="AJ29" i="32"/>
  <c r="AK28" i="32"/>
  <c r="AJ28" i="32"/>
  <c r="AK27" i="32"/>
  <c r="AJ27" i="32"/>
  <c r="AK26" i="32"/>
  <c r="AJ26" i="32"/>
  <c r="AK25" i="32"/>
  <c r="AJ25" i="32"/>
  <c r="AK24" i="32"/>
  <c r="AJ24" i="32"/>
  <c r="AK23" i="32"/>
  <c r="AJ23" i="32"/>
  <c r="AK22" i="32"/>
  <c r="AJ22" i="32"/>
  <c r="AK21" i="32"/>
  <c r="AJ21" i="32"/>
  <c r="AK20" i="32"/>
  <c r="AJ20" i="32"/>
  <c r="AK19" i="32"/>
  <c r="AJ19" i="32"/>
  <c r="AK18" i="32"/>
  <c r="AJ18" i="32"/>
  <c r="AK17" i="32"/>
  <c r="AJ17" i="32"/>
  <c r="AK16" i="32"/>
  <c r="AJ16" i="32"/>
  <c r="AK15" i="32"/>
  <c r="AJ15" i="32"/>
  <c r="AK14" i="32"/>
  <c r="AJ14" i="32"/>
  <c r="AL163" i="31"/>
  <c r="AK163" i="31"/>
  <c r="AL162" i="31"/>
  <c r="AK162" i="31"/>
  <c r="AL161" i="31"/>
  <c r="AK161" i="31"/>
  <c r="AL160" i="31"/>
  <c r="AK160" i="31"/>
  <c r="AL159" i="31"/>
  <c r="AK159" i="31"/>
  <c r="AL158" i="31"/>
  <c r="AK158" i="31"/>
  <c r="AL157" i="31"/>
  <c r="AK157" i="31"/>
  <c r="AL156" i="31"/>
  <c r="AK156" i="31"/>
  <c r="AL155" i="31"/>
  <c r="AK155" i="31"/>
  <c r="AL154" i="31"/>
  <c r="AK154" i="31"/>
  <c r="AL153" i="31"/>
  <c r="AK153" i="31"/>
  <c r="AL152" i="31"/>
  <c r="AK152" i="31"/>
  <c r="AL151" i="31"/>
  <c r="AK151" i="31"/>
  <c r="AL150" i="31"/>
  <c r="AK150" i="31"/>
  <c r="AL149" i="31"/>
  <c r="AK149" i="31"/>
  <c r="AL148" i="31"/>
  <c r="AK148" i="31"/>
  <c r="AL147" i="31"/>
  <c r="AK147" i="31"/>
  <c r="AL146" i="31"/>
  <c r="AK146" i="31"/>
  <c r="AL145" i="31"/>
  <c r="AK145" i="31"/>
  <c r="AL144" i="31"/>
  <c r="AK144" i="31"/>
  <c r="AL143" i="31"/>
  <c r="AK143" i="31"/>
  <c r="AL142" i="31"/>
  <c r="AK142" i="31"/>
  <c r="AL141" i="31"/>
  <c r="AK141" i="31"/>
  <c r="AL140" i="31"/>
  <c r="AK140" i="31"/>
  <c r="AL139" i="31"/>
  <c r="AK139" i="31"/>
  <c r="AL138" i="31"/>
  <c r="AK138" i="31"/>
  <c r="AL137" i="31"/>
  <c r="AK137" i="31"/>
  <c r="AL136" i="31"/>
  <c r="AK136" i="31"/>
  <c r="AL135" i="31"/>
  <c r="AK135" i="31"/>
  <c r="AL134" i="31"/>
  <c r="AK134" i="31"/>
  <c r="AL133" i="31"/>
  <c r="AK133" i="31"/>
  <c r="AL132" i="31"/>
  <c r="AK132" i="31"/>
  <c r="AL131" i="31"/>
  <c r="AK131" i="31"/>
  <c r="AL130" i="31"/>
  <c r="AK130" i="31"/>
  <c r="AL129" i="31"/>
  <c r="AK129" i="31"/>
  <c r="AL128" i="31"/>
  <c r="AK128" i="31"/>
  <c r="AL127" i="31"/>
  <c r="AK127" i="31"/>
  <c r="AL126" i="31"/>
  <c r="AK126" i="31"/>
  <c r="AL125" i="31"/>
  <c r="AK125" i="31"/>
  <c r="AL124" i="31"/>
  <c r="AK124" i="31"/>
  <c r="AL123" i="31"/>
  <c r="AK123" i="31"/>
  <c r="AL122" i="31"/>
  <c r="AK122" i="31"/>
  <c r="AL121" i="31"/>
  <c r="AK121" i="31"/>
  <c r="AL120" i="31"/>
  <c r="AK120" i="31"/>
  <c r="AL119" i="31"/>
  <c r="AK119" i="31"/>
  <c r="AL118" i="31"/>
  <c r="AK118" i="31"/>
  <c r="AL117" i="31"/>
  <c r="AK117" i="31"/>
  <c r="AL116" i="31"/>
  <c r="AK116" i="31"/>
  <c r="AL115" i="31"/>
  <c r="AK115" i="31"/>
  <c r="AL114" i="31"/>
  <c r="AK114" i="31"/>
  <c r="AL113" i="31"/>
  <c r="AK113" i="31"/>
  <c r="AL112" i="31"/>
  <c r="AK112" i="31"/>
  <c r="AL111" i="31"/>
  <c r="AK111" i="31"/>
  <c r="AL110" i="31"/>
  <c r="AK110" i="31"/>
  <c r="AL109" i="31"/>
  <c r="AK109" i="31"/>
  <c r="AL108" i="31"/>
  <c r="AK108" i="31"/>
  <c r="AL107" i="31"/>
  <c r="AK107" i="31"/>
  <c r="AL106" i="31"/>
  <c r="AK106" i="31"/>
  <c r="AL105" i="31"/>
  <c r="AK105" i="31"/>
  <c r="AL104" i="31"/>
  <c r="AK104" i="31"/>
  <c r="AL103" i="31"/>
  <c r="AK103" i="31"/>
  <c r="AL102" i="31"/>
  <c r="AK102" i="31"/>
  <c r="AL101" i="31"/>
  <c r="AK101" i="31"/>
  <c r="AL100" i="31"/>
  <c r="AK100" i="31"/>
  <c r="AL99" i="31"/>
  <c r="AK99" i="31"/>
  <c r="AL98" i="31"/>
  <c r="AK98" i="31"/>
  <c r="AL97" i="31"/>
  <c r="AK97" i="31"/>
  <c r="AL96" i="31"/>
  <c r="AK96" i="31"/>
  <c r="AL95" i="31"/>
  <c r="AK95" i="31"/>
  <c r="AL94" i="31"/>
  <c r="AK94" i="31"/>
  <c r="AL93" i="31"/>
  <c r="AK93" i="31"/>
  <c r="AL92" i="31"/>
  <c r="AK92" i="31"/>
  <c r="AL91" i="31"/>
  <c r="AK91" i="31"/>
  <c r="AL90" i="31"/>
  <c r="AK90" i="31"/>
  <c r="AL89" i="31"/>
  <c r="AK89" i="31"/>
  <c r="AL88" i="31"/>
  <c r="AK88" i="31"/>
  <c r="AL87" i="31"/>
  <c r="AK87" i="31"/>
  <c r="AL86" i="31"/>
  <c r="AK86" i="31"/>
  <c r="AL85" i="31"/>
  <c r="AK85" i="31"/>
  <c r="AL84" i="31"/>
  <c r="AK84" i="31"/>
  <c r="AL83" i="31"/>
  <c r="AK83" i="31"/>
  <c r="AL82" i="31"/>
  <c r="AK82" i="31"/>
  <c r="AL81" i="31"/>
  <c r="AK81" i="31"/>
  <c r="AL80" i="31"/>
  <c r="AK80" i="31"/>
  <c r="AL79" i="31"/>
  <c r="AK79" i="31"/>
  <c r="AL78" i="31"/>
  <c r="AK78" i="31"/>
  <c r="AL77" i="31"/>
  <c r="AK77" i="31"/>
  <c r="AL76" i="31"/>
  <c r="AK76" i="31"/>
  <c r="AL75" i="31"/>
  <c r="AK75" i="31"/>
  <c r="AL74" i="31"/>
  <c r="AK74" i="31"/>
  <c r="AL73" i="31"/>
  <c r="AK73" i="31"/>
  <c r="AL72" i="31"/>
  <c r="AK72" i="31"/>
  <c r="AL71" i="31"/>
  <c r="AK71" i="31"/>
  <c r="AL70" i="31"/>
  <c r="AK70" i="31"/>
  <c r="AL69" i="31"/>
  <c r="AK69" i="31"/>
  <c r="AL68" i="31"/>
  <c r="AK68" i="31"/>
  <c r="AL67" i="31"/>
  <c r="AK67" i="31"/>
  <c r="AL66" i="31"/>
  <c r="AK66" i="31"/>
  <c r="AL65" i="31"/>
  <c r="AK65" i="31"/>
  <c r="AL64" i="31"/>
  <c r="AK64" i="31"/>
  <c r="AL63" i="31"/>
  <c r="AK63" i="31"/>
  <c r="AL62" i="31"/>
  <c r="AK62" i="31"/>
  <c r="AL61" i="31"/>
  <c r="AK61" i="31"/>
  <c r="AL60" i="31"/>
  <c r="AK60" i="31"/>
  <c r="AL59" i="31"/>
  <c r="AK59" i="31"/>
  <c r="AL58" i="31"/>
  <c r="AK58" i="31"/>
  <c r="AL57" i="31"/>
  <c r="AK57" i="31"/>
  <c r="AL56" i="31"/>
  <c r="AK56" i="31"/>
  <c r="AL55" i="31"/>
  <c r="AK55" i="31"/>
  <c r="AL54" i="31"/>
  <c r="AK54" i="31"/>
  <c r="AL53" i="31"/>
  <c r="AK53" i="31"/>
  <c r="AL52" i="31"/>
  <c r="AK52" i="31"/>
  <c r="AL51" i="31"/>
  <c r="AK51" i="31"/>
  <c r="AL50" i="31"/>
  <c r="AK50" i="31"/>
  <c r="AL49" i="31"/>
  <c r="AK49" i="31"/>
  <c r="AL48" i="31"/>
  <c r="AK48" i="31"/>
  <c r="AL47" i="31"/>
  <c r="AK47" i="31"/>
  <c r="AL46" i="31"/>
  <c r="AK46" i="31"/>
  <c r="AL45" i="31"/>
  <c r="AK45" i="31"/>
  <c r="AL44" i="31"/>
  <c r="AK44" i="31"/>
  <c r="AL43" i="31"/>
  <c r="AK43" i="31"/>
  <c r="AL42" i="31"/>
  <c r="AK42" i="31"/>
  <c r="AL41" i="31"/>
  <c r="AK41" i="31"/>
  <c r="AL40" i="31"/>
  <c r="AK40" i="31"/>
  <c r="AL39" i="31"/>
  <c r="AK39" i="31"/>
  <c r="AL38" i="31"/>
  <c r="AK38" i="31"/>
  <c r="AL37" i="31"/>
  <c r="AK37" i="31"/>
  <c r="AL36" i="31"/>
  <c r="AK36" i="31"/>
  <c r="AL35" i="31"/>
  <c r="AK35" i="31"/>
  <c r="AL34" i="31"/>
  <c r="AK34" i="31"/>
  <c r="AL33" i="31"/>
  <c r="AK33" i="31"/>
  <c r="AL32" i="31"/>
  <c r="AK32" i="31"/>
  <c r="AL31" i="31"/>
  <c r="AK31" i="31"/>
  <c r="AL30" i="31"/>
  <c r="AK30" i="31"/>
  <c r="AL29" i="31"/>
  <c r="AK29" i="31"/>
  <c r="AL28" i="31"/>
  <c r="AK28" i="31"/>
  <c r="AL27" i="31"/>
  <c r="AK27" i="31"/>
  <c r="AL26" i="31"/>
  <c r="AK26" i="31"/>
  <c r="AL25" i="31"/>
  <c r="AK25" i="31"/>
  <c r="AL24" i="31"/>
  <c r="AK24" i="31"/>
  <c r="AL23" i="31"/>
  <c r="AK23" i="31"/>
  <c r="AL22" i="31"/>
  <c r="AK22" i="31"/>
  <c r="AL21" i="31"/>
  <c r="AK21" i="31"/>
  <c r="AL20" i="31"/>
  <c r="AK20" i="31"/>
  <c r="AL19" i="31"/>
  <c r="AK19" i="31"/>
  <c r="AL18" i="31"/>
  <c r="AK18" i="31"/>
  <c r="AL17" i="31"/>
  <c r="AK17" i="31"/>
  <c r="AL16" i="31"/>
  <c r="AK16" i="31"/>
  <c r="AL15" i="31"/>
  <c r="AK15" i="31"/>
  <c r="AL14" i="31"/>
  <c r="AK14" i="31"/>
  <c r="AK163" i="30"/>
  <c r="AJ163" i="30"/>
  <c r="AK162" i="30"/>
  <c r="AJ162" i="30"/>
  <c r="AK161" i="30"/>
  <c r="AJ161" i="30"/>
  <c r="AK160" i="30"/>
  <c r="AJ160" i="30"/>
  <c r="AK159" i="30"/>
  <c r="AJ159" i="30"/>
  <c r="AK158" i="30"/>
  <c r="AJ158" i="30"/>
  <c r="AK157" i="30"/>
  <c r="AJ157" i="30"/>
  <c r="AK156" i="30"/>
  <c r="AJ156" i="30"/>
  <c r="AK155" i="30"/>
  <c r="AJ155" i="30"/>
  <c r="AK154" i="30"/>
  <c r="AJ154" i="30"/>
  <c r="AK153" i="30"/>
  <c r="AJ153" i="30"/>
  <c r="AK152" i="30"/>
  <c r="AJ152" i="30"/>
  <c r="AK151" i="30"/>
  <c r="AJ151" i="30"/>
  <c r="AK150" i="30"/>
  <c r="AJ150" i="30"/>
  <c r="AK149" i="30"/>
  <c r="AJ149" i="30"/>
  <c r="AK148" i="30"/>
  <c r="AJ148" i="30"/>
  <c r="AK147" i="30"/>
  <c r="AJ147" i="30"/>
  <c r="AK146" i="30"/>
  <c r="AJ146" i="30"/>
  <c r="AK145" i="30"/>
  <c r="AJ145" i="30"/>
  <c r="AK144" i="30"/>
  <c r="AJ144" i="30"/>
  <c r="AK143" i="30"/>
  <c r="AJ143" i="30"/>
  <c r="AK142" i="30"/>
  <c r="AJ142" i="30"/>
  <c r="AK141" i="30"/>
  <c r="AJ141" i="30"/>
  <c r="AK140" i="30"/>
  <c r="AJ140" i="30"/>
  <c r="AK139" i="30"/>
  <c r="AJ139" i="30"/>
  <c r="AK138" i="30"/>
  <c r="AJ138" i="30"/>
  <c r="AK137" i="30"/>
  <c r="AJ137" i="30"/>
  <c r="AK136" i="30"/>
  <c r="AJ136" i="30"/>
  <c r="AK135" i="30"/>
  <c r="AJ135" i="30"/>
  <c r="AK134" i="30"/>
  <c r="AJ134" i="30"/>
  <c r="AK133" i="30"/>
  <c r="AJ133" i="30"/>
  <c r="AK132" i="30"/>
  <c r="AJ132" i="30"/>
  <c r="AK131" i="30"/>
  <c r="AJ131" i="30"/>
  <c r="AK130" i="30"/>
  <c r="AJ130" i="30"/>
  <c r="AK129" i="30"/>
  <c r="AJ129" i="30"/>
  <c r="AK128" i="30"/>
  <c r="AJ128" i="30"/>
  <c r="AK127" i="30"/>
  <c r="AJ127" i="30"/>
  <c r="AK126" i="30"/>
  <c r="AJ126" i="30"/>
  <c r="AK125" i="30"/>
  <c r="AJ125" i="30"/>
  <c r="AK124" i="30"/>
  <c r="AJ124" i="30"/>
  <c r="AK123" i="30"/>
  <c r="AJ123" i="30"/>
  <c r="AK122" i="30"/>
  <c r="AJ122" i="30"/>
  <c r="AK121" i="30"/>
  <c r="AJ121" i="30"/>
  <c r="AK120" i="30"/>
  <c r="AJ120" i="30"/>
  <c r="AK119" i="30"/>
  <c r="AJ119" i="30"/>
  <c r="AK118" i="30"/>
  <c r="AJ118" i="30"/>
  <c r="AK117" i="30"/>
  <c r="AJ117" i="30"/>
  <c r="AK116" i="30"/>
  <c r="AJ116" i="30"/>
  <c r="AK115" i="30"/>
  <c r="AJ115" i="30"/>
  <c r="AK114" i="30"/>
  <c r="AJ114" i="30"/>
  <c r="AK113" i="30"/>
  <c r="AJ113" i="30"/>
  <c r="AK112" i="30"/>
  <c r="AJ112" i="30"/>
  <c r="AK111" i="30"/>
  <c r="AJ111" i="30"/>
  <c r="AK110" i="30"/>
  <c r="AJ110" i="30"/>
  <c r="AK109" i="30"/>
  <c r="AJ109" i="30"/>
  <c r="AK108" i="30"/>
  <c r="AJ108" i="30"/>
  <c r="AK107" i="30"/>
  <c r="AJ107" i="30"/>
  <c r="AK106" i="30"/>
  <c r="AJ106" i="30"/>
  <c r="AK105" i="30"/>
  <c r="AJ105" i="30"/>
  <c r="AK104" i="30"/>
  <c r="AJ104" i="30"/>
  <c r="AK103" i="30"/>
  <c r="AJ103" i="30"/>
  <c r="AK102" i="30"/>
  <c r="AJ102" i="30"/>
  <c r="AK101" i="30"/>
  <c r="AJ101" i="30"/>
  <c r="AK100" i="30"/>
  <c r="AJ100" i="30"/>
  <c r="AK99" i="30"/>
  <c r="AJ99" i="30"/>
  <c r="AK98" i="30"/>
  <c r="AJ98" i="30"/>
  <c r="AK97" i="30"/>
  <c r="AJ97" i="30"/>
  <c r="AK96" i="30"/>
  <c r="AJ96" i="30"/>
  <c r="AK95" i="30"/>
  <c r="AJ95" i="30"/>
  <c r="AK94" i="30"/>
  <c r="AJ94" i="30"/>
  <c r="AK93" i="30"/>
  <c r="AJ93" i="30"/>
  <c r="AK92" i="30"/>
  <c r="AJ92" i="30"/>
  <c r="AK91" i="30"/>
  <c r="AJ91" i="30"/>
  <c r="AK90" i="30"/>
  <c r="AJ90" i="30"/>
  <c r="AK89" i="30"/>
  <c r="AJ89" i="30"/>
  <c r="AK88" i="30"/>
  <c r="AJ88" i="30"/>
  <c r="AK87" i="30"/>
  <c r="AJ87" i="30"/>
  <c r="AK86" i="30"/>
  <c r="AJ86" i="30"/>
  <c r="AK85" i="30"/>
  <c r="AJ85" i="30"/>
  <c r="AK84" i="30"/>
  <c r="AJ84" i="30"/>
  <c r="AK83" i="30"/>
  <c r="AJ83" i="30"/>
  <c r="AK82" i="30"/>
  <c r="AJ82" i="30"/>
  <c r="AK81" i="30"/>
  <c r="AJ81" i="30"/>
  <c r="AK80" i="30"/>
  <c r="AJ80" i="30"/>
  <c r="AK79" i="30"/>
  <c r="AJ79" i="30"/>
  <c r="AK78" i="30"/>
  <c r="AJ78" i="30"/>
  <c r="AK77" i="30"/>
  <c r="AJ77" i="30"/>
  <c r="AK76" i="30"/>
  <c r="AJ76" i="30"/>
  <c r="AK75" i="30"/>
  <c r="AJ75" i="30"/>
  <c r="AK74" i="30"/>
  <c r="AJ74" i="30"/>
  <c r="AK73" i="30"/>
  <c r="AJ73" i="30"/>
  <c r="AK72" i="30"/>
  <c r="AJ72" i="30"/>
  <c r="AK71" i="30"/>
  <c r="AJ71" i="30"/>
  <c r="AK70" i="30"/>
  <c r="AJ70" i="30"/>
  <c r="AK69" i="30"/>
  <c r="AJ69" i="30"/>
  <c r="AK68" i="30"/>
  <c r="AJ68" i="30"/>
  <c r="AK67" i="30"/>
  <c r="AJ67" i="30"/>
  <c r="AK66" i="30"/>
  <c r="AJ66" i="30"/>
  <c r="AK65" i="30"/>
  <c r="AJ65" i="30"/>
  <c r="AK64" i="30"/>
  <c r="AJ64" i="30"/>
  <c r="AK63" i="30"/>
  <c r="AJ63" i="30"/>
  <c r="AK62" i="30"/>
  <c r="AJ62" i="30"/>
  <c r="AK61" i="30"/>
  <c r="AJ61" i="30"/>
  <c r="AK60" i="30"/>
  <c r="AJ60" i="30"/>
  <c r="AK59" i="30"/>
  <c r="AJ59" i="30"/>
  <c r="AK58" i="30"/>
  <c r="AJ58" i="30"/>
  <c r="AK57" i="30"/>
  <c r="AJ57" i="30"/>
  <c r="AK56" i="30"/>
  <c r="AJ56" i="30"/>
  <c r="AK55" i="30"/>
  <c r="AJ55" i="30"/>
  <c r="AK54" i="30"/>
  <c r="AJ54" i="30"/>
  <c r="AK53" i="30"/>
  <c r="AJ53" i="30"/>
  <c r="AK52" i="30"/>
  <c r="AJ52" i="30"/>
  <c r="AK51" i="30"/>
  <c r="AJ51" i="30"/>
  <c r="AK50" i="30"/>
  <c r="AJ50" i="30"/>
  <c r="AK49" i="30"/>
  <c r="AJ49" i="30"/>
  <c r="AK48" i="30"/>
  <c r="AJ48" i="30"/>
  <c r="AK47" i="30"/>
  <c r="AJ47" i="30"/>
  <c r="AK46" i="30"/>
  <c r="AJ46" i="30"/>
  <c r="AK45" i="30"/>
  <c r="AJ45" i="30"/>
  <c r="AK44" i="30"/>
  <c r="AJ44" i="30"/>
  <c r="AK43" i="30"/>
  <c r="AJ43" i="30"/>
  <c r="AK42" i="30"/>
  <c r="AJ42" i="30"/>
  <c r="AK41" i="30"/>
  <c r="AJ41" i="30"/>
  <c r="AK40" i="30"/>
  <c r="AJ40" i="30"/>
  <c r="AK39" i="30"/>
  <c r="AJ39" i="30"/>
  <c r="AK38" i="30"/>
  <c r="AJ38" i="30"/>
  <c r="AK37" i="30"/>
  <c r="AJ37" i="30"/>
  <c r="AK36" i="30"/>
  <c r="AJ36" i="30"/>
  <c r="AK35" i="30"/>
  <c r="AJ35" i="30"/>
  <c r="AK34" i="30"/>
  <c r="AJ34" i="30"/>
  <c r="AK33" i="30"/>
  <c r="AJ33" i="30"/>
  <c r="AK32" i="30"/>
  <c r="AJ32" i="30"/>
  <c r="AK31" i="30"/>
  <c r="AJ31" i="30"/>
  <c r="AK30" i="30"/>
  <c r="AJ30" i="30"/>
  <c r="AK29" i="30"/>
  <c r="AJ29" i="30"/>
  <c r="AK28" i="30"/>
  <c r="AJ28" i="30"/>
  <c r="AK27" i="30"/>
  <c r="AJ27" i="30"/>
  <c r="AK26" i="30"/>
  <c r="AJ26" i="30"/>
  <c r="AK25" i="30"/>
  <c r="AJ25" i="30"/>
  <c r="AK24" i="30"/>
  <c r="AJ24" i="30"/>
  <c r="AK23" i="30"/>
  <c r="AJ23" i="30"/>
  <c r="AK22" i="30"/>
  <c r="AJ22" i="30"/>
  <c r="AK21" i="30"/>
  <c r="AJ21" i="30"/>
  <c r="AK20" i="30"/>
  <c r="AJ20" i="30"/>
  <c r="AK19" i="30"/>
  <c r="AJ19" i="30"/>
  <c r="AK18" i="30"/>
  <c r="AJ18" i="30"/>
  <c r="AK17" i="30"/>
  <c r="AJ17" i="30"/>
  <c r="AK16" i="30"/>
  <c r="AJ16" i="30"/>
  <c r="AK15" i="30"/>
  <c r="AJ15" i="30"/>
  <c r="AK14" i="30"/>
  <c r="AJ14" i="30"/>
  <c r="AL163" i="29"/>
  <c r="AK163" i="29"/>
  <c r="AL162" i="29"/>
  <c r="AK162" i="29"/>
  <c r="AL161" i="29"/>
  <c r="AK161" i="29"/>
  <c r="AL160" i="29"/>
  <c r="AK160" i="29"/>
  <c r="AL159" i="29"/>
  <c r="AK159" i="29"/>
  <c r="AL158" i="29"/>
  <c r="AK158" i="29"/>
  <c r="AL157" i="29"/>
  <c r="AK157" i="29"/>
  <c r="AL156" i="29"/>
  <c r="AK156" i="29"/>
  <c r="AL155" i="29"/>
  <c r="AK155" i="29"/>
  <c r="AL154" i="29"/>
  <c r="AK154" i="29"/>
  <c r="AL153" i="29"/>
  <c r="AK153" i="29"/>
  <c r="AL152" i="29"/>
  <c r="AK152" i="29"/>
  <c r="AL151" i="29"/>
  <c r="AK151" i="29"/>
  <c r="AL150" i="29"/>
  <c r="AK150" i="29"/>
  <c r="AL149" i="29"/>
  <c r="AK149" i="29"/>
  <c r="AL148" i="29"/>
  <c r="AK148" i="29"/>
  <c r="AL147" i="29"/>
  <c r="AK147" i="29"/>
  <c r="AL146" i="29"/>
  <c r="AK146" i="29"/>
  <c r="AL145" i="29"/>
  <c r="AK145" i="29"/>
  <c r="AL144" i="29"/>
  <c r="AK144" i="29"/>
  <c r="AL143" i="29"/>
  <c r="AK143" i="29"/>
  <c r="AL142" i="29"/>
  <c r="AK142" i="29"/>
  <c r="AL141" i="29"/>
  <c r="AK141" i="29"/>
  <c r="AL140" i="29"/>
  <c r="AK140" i="29"/>
  <c r="AL139" i="29"/>
  <c r="AK139" i="29"/>
  <c r="AL138" i="29"/>
  <c r="AK138" i="29"/>
  <c r="AL137" i="29"/>
  <c r="AK137" i="29"/>
  <c r="AL136" i="29"/>
  <c r="AK136" i="29"/>
  <c r="AL135" i="29"/>
  <c r="AK135" i="29"/>
  <c r="AL134" i="29"/>
  <c r="AK134" i="29"/>
  <c r="AL133" i="29"/>
  <c r="AK133" i="29"/>
  <c r="AL132" i="29"/>
  <c r="AK132" i="29"/>
  <c r="AL131" i="29"/>
  <c r="AK131" i="29"/>
  <c r="AL130" i="29"/>
  <c r="AK130" i="29"/>
  <c r="AL129" i="29"/>
  <c r="AK129" i="29"/>
  <c r="AL128" i="29"/>
  <c r="AK128" i="29"/>
  <c r="AL127" i="29"/>
  <c r="AK127" i="29"/>
  <c r="AL126" i="29"/>
  <c r="AK126" i="29"/>
  <c r="AL125" i="29"/>
  <c r="AK125" i="29"/>
  <c r="AL124" i="29"/>
  <c r="AK124" i="29"/>
  <c r="AL123" i="29"/>
  <c r="AK123" i="29"/>
  <c r="AL122" i="29"/>
  <c r="AK122" i="29"/>
  <c r="AL121" i="29"/>
  <c r="AK121" i="29"/>
  <c r="AL120" i="29"/>
  <c r="AK120" i="29"/>
  <c r="AL119" i="29"/>
  <c r="AK119" i="29"/>
  <c r="AL118" i="29"/>
  <c r="AK118" i="29"/>
  <c r="AL117" i="29"/>
  <c r="AK117" i="29"/>
  <c r="AL116" i="29"/>
  <c r="AK116" i="29"/>
  <c r="AL115" i="29"/>
  <c r="AK115" i="29"/>
  <c r="AL114" i="29"/>
  <c r="AK114" i="29"/>
  <c r="AL113" i="29"/>
  <c r="AK113" i="29"/>
  <c r="AL112" i="29"/>
  <c r="AK112" i="29"/>
  <c r="AL111" i="29"/>
  <c r="AK111" i="29"/>
  <c r="AL110" i="29"/>
  <c r="AK110" i="29"/>
  <c r="AL109" i="29"/>
  <c r="AK109" i="29"/>
  <c r="AL108" i="29"/>
  <c r="AK108" i="29"/>
  <c r="AL107" i="29"/>
  <c r="AK107" i="29"/>
  <c r="AL106" i="29"/>
  <c r="AK106" i="29"/>
  <c r="AL105" i="29"/>
  <c r="AK105" i="29"/>
  <c r="AL104" i="29"/>
  <c r="AK104" i="29"/>
  <c r="AL103" i="29"/>
  <c r="AK103" i="29"/>
  <c r="AL102" i="29"/>
  <c r="AK102" i="29"/>
  <c r="AL101" i="29"/>
  <c r="AK101" i="29"/>
  <c r="AL100" i="29"/>
  <c r="AK100" i="29"/>
  <c r="AL99" i="29"/>
  <c r="AK99" i="29"/>
  <c r="AL98" i="29"/>
  <c r="AK98" i="29"/>
  <c r="AL97" i="29"/>
  <c r="AK97" i="29"/>
  <c r="AL96" i="29"/>
  <c r="AK96" i="29"/>
  <c r="AL95" i="29"/>
  <c r="AK95" i="29"/>
  <c r="AL94" i="29"/>
  <c r="AK94" i="29"/>
  <c r="AL93" i="29"/>
  <c r="AK93" i="29"/>
  <c r="AL92" i="29"/>
  <c r="AK92" i="29"/>
  <c r="AL91" i="29"/>
  <c r="AK91" i="29"/>
  <c r="AL90" i="29"/>
  <c r="AK90" i="29"/>
  <c r="AL89" i="29"/>
  <c r="AK89" i="29"/>
  <c r="AL88" i="29"/>
  <c r="AK88" i="29"/>
  <c r="AL87" i="29"/>
  <c r="AK87" i="29"/>
  <c r="AL86" i="29"/>
  <c r="AK86" i="29"/>
  <c r="AL85" i="29"/>
  <c r="AK85" i="29"/>
  <c r="AL84" i="29"/>
  <c r="AK84" i="29"/>
  <c r="AL83" i="29"/>
  <c r="AK83" i="29"/>
  <c r="AL82" i="29"/>
  <c r="AK82" i="29"/>
  <c r="AL81" i="29"/>
  <c r="AK81" i="29"/>
  <c r="AL80" i="29"/>
  <c r="AK80" i="29"/>
  <c r="AL79" i="29"/>
  <c r="AK79" i="29"/>
  <c r="AL78" i="29"/>
  <c r="AK78" i="29"/>
  <c r="AL77" i="29"/>
  <c r="AK77" i="29"/>
  <c r="AL76" i="29"/>
  <c r="AK76" i="29"/>
  <c r="AL75" i="29"/>
  <c r="AK75" i="29"/>
  <c r="AL74" i="29"/>
  <c r="AK74" i="29"/>
  <c r="AL73" i="29"/>
  <c r="AK73" i="29"/>
  <c r="AL72" i="29"/>
  <c r="AK72" i="29"/>
  <c r="AL71" i="29"/>
  <c r="AK71" i="29"/>
  <c r="AL70" i="29"/>
  <c r="AK70" i="29"/>
  <c r="AL69" i="29"/>
  <c r="AK69" i="29"/>
  <c r="AL68" i="29"/>
  <c r="AK68" i="29"/>
  <c r="AL67" i="29"/>
  <c r="AK67" i="29"/>
  <c r="AL66" i="29"/>
  <c r="AK66" i="29"/>
  <c r="AL65" i="29"/>
  <c r="AK65" i="29"/>
  <c r="AL64" i="29"/>
  <c r="AK64" i="29"/>
  <c r="AL63" i="29"/>
  <c r="AK63" i="29"/>
  <c r="AL62" i="29"/>
  <c r="AK62" i="29"/>
  <c r="AL61" i="29"/>
  <c r="AK61" i="29"/>
  <c r="AL60" i="29"/>
  <c r="AK60" i="29"/>
  <c r="AL59" i="29"/>
  <c r="AK59" i="29"/>
  <c r="AL58" i="29"/>
  <c r="AK58" i="29"/>
  <c r="AL57" i="29"/>
  <c r="AK57" i="29"/>
  <c r="AL56" i="29"/>
  <c r="AK56" i="29"/>
  <c r="AL55" i="29"/>
  <c r="AK55" i="29"/>
  <c r="AL54" i="29"/>
  <c r="AK54" i="29"/>
  <c r="AL53" i="29"/>
  <c r="AK53" i="29"/>
  <c r="AL52" i="29"/>
  <c r="AK52" i="29"/>
  <c r="AL51" i="29"/>
  <c r="AK51" i="29"/>
  <c r="AL50" i="29"/>
  <c r="AK50" i="29"/>
  <c r="AL49" i="29"/>
  <c r="AK49" i="29"/>
  <c r="AL48" i="29"/>
  <c r="AK48" i="29"/>
  <c r="AL47" i="29"/>
  <c r="AK47" i="29"/>
  <c r="AL46" i="29"/>
  <c r="AK46" i="29"/>
  <c r="AL45" i="29"/>
  <c r="AK45" i="29"/>
  <c r="AL44" i="29"/>
  <c r="AK44" i="29"/>
  <c r="AL43" i="29"/>
  <c r="AK43" i="29"/>
  <c r="AL42" i="29"/>
  <c r="AK42" i="29"/>
  <c r="AL41" i="29"/>
  <c r="AK41" i="29"/>
  <c r="AL40" i="29"/>
  <c r="AK40" i="29"/>
  <c r="AL39" i="29"/>
  <c r="AK39" i="29"/>
  <c r="AL38" i="29"/>
  <c r="AK38" i="29"/>
  <c r="AL37" i="29"/>
  <c r="AK37" i="29"/>
  <c r="AL36" i="29"/>
  <c r="AK36" i="29"/>
  <c r="AL35" i="29"/>
  <c r="AK35" i="29"/>
  <c r="AL34" i="29"/>
  <c r="AK34" i="29"/>
  <c r="AL33" i="29"/>
  <c r="AK33" i="29"/>
  <c r="AL32" i="29"/>
  <c r="AK32" i="29"/>
  <c r="AL31" i="29"/>
  <c r="AK31" i="29"/>
  <c r="AL30" i="29"/>
  <c r="AK30" i="29"/>
  <c r="AL29" i="29"/>
  <c r="AK29" i="29"/>
  <c r="AL28" i="29"/>
  <c r="AK28" i="29"/>
  <c r="AL27" i="29"/>
  <c r="AK27" i="29"/>
  <c r="AL26" i="29"/>
  <c r="AK26" i="29"/>
  <c r="AL25" i="29"/>
  <c r="AK25" i="29"/>
  <c r="AL24" i="29"/>
  <c r="AK24" i="29"/>
  <c r="AL23" i="29"/>
  <c r="AK23" i="29"/>
  <c r="AL22" i="29"/>
  <c r="AK22" i="29"/>
  <c r="AL21" i="29"/>
  <c r="AK21" i="29"/>
  <c r="AL20" i="29"/>
  <c r="AK20" i="29"/>
  <c r="AL19" i="29"/>
  <c r="AK19" i="29"/>
  <c r="AL18" i="29"/>
  <c r="AK18" i="29"/>
  <c r="AL17" i="29"/>
  <c r="AK17" i="29"/>
  <c r="AL16" i="29"/>
  <c r="AK16" i="29"/>
  <c r="AL15" i="29"/>
  <c r="AK15" i="29"/>
  <c r="AL14" i="29"/>
  <c r="AK14" i="29"/>
  <c r="AL163" i="28"/>
  <c r="AK163" i="28"/>
  <c r="AL162" i="28"/>
  <c r="AK162" i="28"/>
  <c r="AL161" i="28"/>
  <c r="AK161" i="28"/>
  <c r="AL160" i="28"/>
  <c r="AK160" i="28"/>
  <c r="AL159" i="28"/>
  <c r="AK159" i="28"/>
  <c r="AL158" i="28"/>
  <c r="AK158" i="28"/>
  <c r="AL157" i="28"/>
  <c r="AK157" i="28"/>
  <c r="AL156" i="28"/>
  <c r="AK156" i="28"/>
  <c r="AL155" i="28"/>
  <c r="AK155" i="28"/>
  <c r="AL154" i="28"/>
  <c r="AK154" i="28"/>
  <c r="AL153" i="28"/>
  <c r="AK153" i="28"/>
  <c r="AL152" i="28"/>
  <c r="AK152" i="28"/>
  <c r="AL151" i="28"/>
  <c r="AK151" i="28"/>
  <c r="AL150" i="28"/>
  <c r="AK150" i="28"/>
  <c r="AL149" i="28"/>
  <c r="AK149" i="28"/>
  <c r="AL148" i="28"/>
  <c r="AK148" i="28"/>
  <c r="AL147" i="28"/>
  <c r="AK147" i="28"/>
  <c r="AL146" i="28"/>
  <c r="AK146" i="28"/>
  <c r="AL145" i="28"/>
  <c r="AK145" i="28"/>
  <c r="AL144" i="28"/>
  <c r="AK144" i="28"/>
  <c r="AL143" i="28"/>
  <c r="AK143" i="28"/>
  <c r="AL142" i="28"/>
  <c r="AK142" i="28"/>
  <c r="AL141" i="28"/>
  <c r="AK141" i="28"/>
  <c r="AL140" i="28"/>
  <c r="AK140" i="28"/>
  <c r="AL139" i="28"/>
  <c r="AK139" i="28"/>
  <c r="AL138" i="28"/>
  <c r="AK138" i="28"/>
  <c r="AL137" i="28"/>
  <c r="AK137" i="28"/>
  <c r="AL136" i="28"/>
  <c r="AK136" i="28"/>
  <c r="AL135" i="28"/>
  <c r="AK135" i="28"/>
  <c r="AL134" i="28"/>
  <c r="AK134" i="28"/>
  <c r="AL133" i="28"/>
  <c r="AK133" i="28"/>
  <c r="AL132" i="28"/>
  <c r="AK132" i="28"/>
  <c r="AL131" i="28"/>
  <c r="AK131" i="28"/>
  <c r="AL130" i="28"/>
  <c r="AK130" i="28"/>
  <c r="AL129" i="28"/>
  <c r="AK129" i="28"/>
  <c r="AL128" i="28"/>
  <c r="AK128" i="28"/>
  <c r="AL127" i="28"/>
  <c r="AK127" i="28"/>
  <c r="AL126" i="28"/>
  <c r="AK126" i="28"/>
  <c r="AL125" i="28"/>
  <c r="AK125" i="28"/>
  <c r="AL124" i="28"/>
  <c r="AK124" i="28"/>
  <c r="AL123" i="28"/>
  <c r="AK123" i="28"/>
  <c r="AL122" i="28"/>
  <c r="AK122" i="28"/>
  <c r="AL121" i="28"/>
  <c r="AK121" i="28"/>
  <c r="AL120" i="28"/>
  <c r="AK120" i="28"/>
  <c r="AL119" i="28"/>
  <c r="AK119" i="28"/>
  <c r="AL118" i="28"/>
  <c r="AK118" i="28"/>
  <c r="AL117" i="28"/>
  <c r="AK117" i="28"/>
  <c r="AL116" i="28"/>
  <c r="AK116" i="28"/>
  <c r="AL115" i="28"/>
  <c r="AK115" i="28"/>
  <c r="AL114" i="28"/>
  <c r="AK114" i="28"/>
  <c r="AL113" i="28"/>
  <c r="AK113" i="28"/>
  <c r="AL112" i="28"/>
  <c r="AK112" i="28"/>
  <c r="AL111" i="28"/>
  <c r="AK111" i="28"/>
  <c r="AL110" i="28"/>
  <c r="AK110" i="28"/>
  <c r="AL109" i="28"/>
  <c r="AK109" i="28"/>
  <c r="AL108" i="28"/>
  <c r="AK108" i="28"/>
  <c r="AL107" i="28"/>
  <c r="AK107" i="28"/>
  <c r="AL106" i="28"/>
  <c r="AK106" i="28"/>
  <c r="AL105" i="28"/>
  <c r="AK105" i="28"/>
  <c r="AL104" i="28"/>
  <c r="AK104" i="28"/>
  <c r="AL103" i="28"/>
  <c r="AK103" i="28"/>
  <c r="AL102" i="28"/>
  <c r="AK102" i="28"/>
  <c r="AL101" i="28"/>
  <c r="AK101" i="28"/>
  <c r="AL100" i="28"/>
  <c r="AK100" i="28"/>
  <c r="AL99" i="28"/>
  <c r="AK99" i="28"/>
  <c r="AL98" i="28"/>
  <c r="AK98" i="28"/>
  <c r="AL97" i="28"/>
  <c r="AK97" i="28"/>
  <c r="AL96" i="28"/>
  <c r="AK96" i="28"/>
  <c r="AL95" i="28"/>
  <c r="AK95" i="28"/>
  <c r="AL94" i="28"/>
  <c r="AK94" i="28"/>
  <c r="AL93" i="28"/>
  <c r="AK93" i="28"/>
  <c r="AL92" i="28"/>
  <c r="AK92" i="28"/>
  <c r="AL91" i="28"/>
  <c r="AK91" i="28"/>
  <c r="AL90" i="28"/>
  <c r="AK90" i="28"/>
  <c r="AL89" i="28"/>
  <c r="AK89" i="28"/>
  <c r="AL88" i="28"/>
  <c r="AK88" i="28"/>
  <c r="AL87" i="28"/>
  <c r="AK87" i="28"/>
  <c r="AL86" i="28"/>
  <c r="AK86" i="28"/>
  <c r="AL85" i="28"/>
  <c r="AK85" i="28"/>
  <c r="AL84" i="28"/>
  <c r="AK84" i="28"/>
  <c r="AL83" i="28"/>
  <c r="AK83" i="28"/>
  <c r="AL82" i="28"/>
  <c r="AK82" i="28"/>
  <c r="AL81" i="28"/>
  <c r="AK81" i="28"/>
  <c r="AL80" i="28"/>
  <c r="AK80" i="28"/>
  <c r="AL79" i="28"/>
  <c r="AK79" i="28"/>
  <c r="AL78" i="28"/>
  <c r="AK78" i="28"/>
  <c r="AL77" i="28"/>
  <c r="AK77" i="28"/>
  <c r="AL76" i="28"/>
  <c r="AK76" i="28"/>
  <c r="AL75" i="28"/>
  <c r="AK75" i="28"/>
  <c r="AL74" i="28"/>
  <c r="AK74" i="28"/>
  <c r="AL73" i="28"/>
  <c r="AK73" i="28"/>
  <c r="AL72" i="28"/>
  <c r="AK72" i="28"/>
  <c r="AL71" i="28"/>
  <c r="AK71" i="28"/>
  <c r="AL70" i="28"/>
  <c r="AK70" i="28"/>
  <c r="AL69" i="28"/>
  <c r="AK69" i="28"/>
  <c r="AL68" i="28"/>
  <c r="AK68" i="28"/>
  <c r="AL67" i="28"/>
  <c r="AK67" i="28"/>
  <c r="AL66" i="28"/>
  <c r="AK66" i="28"/>
  <c r="AL65" i="28"/>
  <c r="AK65" i="28"/>
  <c r="AL64" i="28"/>
  <c r="AK64" i="28"/>
  <c r="AL63" i="28"/>
  <c r="AK63" i="28"/>
  <c r="AL62" i="28"/>
  <c r="AK62" i="28"/>
  <c r="AL61" i="28"/>
  <c r="AK61" i="28"/>
  <c r="AL60" i="28"/>
  <c r="AK60" i="28"/>
  <c r="AL59" i="28"/>
  <c r="AK59" i="28"/>
  <c r="AL58" i="28"/>
  <c r="AK58" i="28"/>
  <c r="AL57" i="28"/>
  <c r="AK57" i="28"/>
  <c r="AL56" i="28"/>
  <c r="AK56" i="28"/>
  <c r="AL55" i="28"/>
  <c r="AK55" i="28"/>
  <c r="AL54" i="28"/>
  <c r="AK54" i="28"/>
  <c r="AL53" i="28"/>
  <c r="AK53" i="28"/>
  <c r="AL52" i="28"/>
  <c r="AK52" i="28"/>
  <c r="AL51" i="28"/>
  <c r="AK51" i="28"/>
  <c r="AL50" i="28"/>
  <c r="AK50" i="28"/>
  <c r="AL49" i="28"/>
  <c r="AK49" i="28"/>
  <c r="AL48" i="28"/>
  <c r="AK48" i="28"/>
  <c r="AL47" i="28"/>
  <c r="AK47" i="28"/>
  <c r="AL46" i="28"/>
  <c r="AK46" i="28"/>
  <c r="AL45" i="28"/>
  <c r="AK45" i="28"/>
  <c r="AL44" i="28"/>
  <c r="AK44" i="28"/>
  <c r="AL43" i="28"/>
  <c r="AK43" i="28"/>
  <c r="AL42" i="28"/>
  <c r="AK42" i="28"/>
  <c r="AL41" i="28"/>
  <c r="AK41" i="28"/>
  <c r="AL40" i="28"/>
  <c r="AK40" i="28"/>
  <c r="AL39" i="28"/>
  <c r="AK39" i="28"/>
  <c r="AL38" i="28"/>
  <c r="AK38" i="28"/>
  <c r="AL37" i="28"/>
  <c r="AK37" i="28"/>
  <c r="AL36" i="28"/>
  <c r="AK36" i="28"/>
  <c r="AL35" i="28"/>
  <c r="AK35" i="28"/>
  <c r="AL34" i="28"/>
  <c r="AK34" i="28"/>
  <c r="AL33" i="28"/>
  <c r="AK33" i="28"/>
  <c r="AL32" i="28"/>
  <c r="AK32" i="28"/>
  <c r="AL31" i="28"/>
  <c r="AK31" i="28"/>
  <c r="AL30" i="28"/>
  <c r="AK30" i="28"/>
  <c r="AL29" i="28"/>
  <c r="AK29" i="28"/>
  <c r="AL28" i="28"/>
  <c r="AK28" i="28"/>
  <c r="AL27" i="28"/>
  <c r="AK27" i="28"/>
  <c r="AL26" i="28"/>
  <c r="AK26" i="28"/>
  <c r="AL25" i="28"/>
  <c r="AK25" i="28"/>
  <c r="AL24" i="28"/>
  <c r="AK24" i="28"/>
  <c r="AL23" i="28"/>
  <c r="AK23" i="28"/>
  <c r="AL22" i="28"/>
  <c r="AK22" i="28"/>
  <c r="AL21" i="28"/>
  <c r="AK21" i="28"/>
  <c r="AL20" i="28"/>
  <c r="AK20" i="28"/>
  <c r="AL19" i="28"/>
  <c r="AK19" i="28"/>
  <c r="AL18" i="28"/>
  <c r="AK18" i="28"/>
  <c r="AL17" i="28"/>
  <c r="AK17" i="28"/>
  <c r="AL16" i="28"/>
  <c r="AK16" i="28"/>
  <c r="AL15" i="28"/>
  <c r="AK15" i="28"/>
  <c r="AK13" i="28" s="1"/>
  <c r="AF4" i="21" s="1"/>
  <c r="AL14" i="28"/>
  <c r="AK14" i="28"/>
  <c r="AK163" i="27"/>
  <c r="AJ163" i="27"/>
  <c r="AK162" i="27"/>
  <c r="AJ162" i="27"/>
  <c r="AK161" i="27"/>
  <c r="AJ161" i="27"/>
  <c r="AK160" i="27"/>
  <c r="AJ160" i="27"/>
  <c r="AK159" i="27"/>
  <c r="AJ159" i="27"/>
  <c r="AK158" i="27"/>
  <c r="AJ158" i="27"/>
  <c r="AK157" i="27"/>
  <c r="AJ157" i="27"/>
  <c r="AK156" i="27"/>
  <c r="AJ156" i="27"/>
  <c r="AK155" i="27"/>
  <c r="AJ155" i="27"/>
  <c r="AK154" i="27"/>
  <c r="AJ154" i="27"/>
  <c r="AK153" i="27"/>
  <c r="AJ153" i="27"/>
  <c r="AK152" i="27"/>
  <c r="AJ152" i="27"/>
  <c r="AK151" i="27"/>
  <c r="AJ151" i="27"/>
  <c r="AK150" i="27"/>
  <c r="AJ150" i="27"/>
  <c r="AK149" i="27"/>
  <c r="AJ149" i="27"/>
  <c r="AK148" i="27"/>
  <c r="AJ148" i="27"/>
  <c r="AK147" i="27"/>
  <c r="AJ147" i="27"/>
  <c r="AK146" i="27"/>
  <c r="AJ146" i="27"/>
  <c r="AK145" i="27"/>
  <c r="AJ145" i="27"/>
  <c r="AK144" i="27"/>
  <c r="AJ144" i="27"/>
  <c r="AK143" i="27"/>
  <c r="AJ143" i="27"/>
  <c r="AK142" i="27"/>
  <c r="AJ142" i="27"/>
  <c r="AK141" i="27"/>
  <c r="AJ141" i="27"/>
  <c r="AK140" i="27"/>
  <c r="AJ140" i="27"/>
  <c r="AK139" i="27"/>
  <c r="AJ139" i="27"/>
  <c r="AK138" i="27"/>
  <c r="AJ138" i="27"/>
  <c r="AK137" i="27"/>
  <c r="AJ137" i="27"/>
  <c r="AK136" i="27"/>
  <c r="AJ136" i="27"/>
  <c r="AK135" i="27"/>
  <c r="AJ135" i="27"/>
  <c r="AK134" i="27"/>
  <c r="AJ134" i="27"/>
  <c r="AK133" i="27"/>
  <c r="AJ133" i="27"/>
  <c r="AK132" i="27"/>
  <c r="AJ132" i="27"/>
  <c r="AK131" i="27"/>
  <c r="AJ131" i="27"/>
  <c r="AK130" i="27"/>
  <c r="AJ130" i="27"/>
  <c r="AK129" i="27"/>
  <c r="AJ129" i="27"/>
  <c r="AK128" i="27"/>
  <c r="AJ128" i="27"/>
  <c r="AK127" i="27"/>
  <c r="AJ127" i="27"/>
  <c r="AK126" i="27"/>
  <c r="AJ126" i="27"/>
  <c r="AK125" i="27"/>
  <c r="AJ125" i="27"/>
  <c r="AK124" i="27"/>
  <c r="AJ124" i="27"/>
  <c r="AK123" i="27"/>
  <c r="AJ123" i="27"/>
  <c r="AK122" i="27"/>
  <c r="AJ122" i="27"/>
  <c r="AK121" i="27"/>
  <c r="AJ121" i="27"/>
  <c r="AK120" i="27"/>
  <c r="AJ120" i="27"/>
  <c r="AK119" i="27"/>
  <c r="AJ119" i="27"/>
  <c r="AK118" i="27"/>
  <c r="AJ118" i="27"/>
  <c r="AK117" i="27"/>
  <c r="AJ117" i="27"/>
  <c r="AK116" i="27"/>
  <c r="AJ116" i="27"/>
  <c r="AK115" i="27"/>
  <c r="AJ115" i="27"/>
  <c r="AK114" i="27"/>
  <c r="AJ114" i="27"/>
  <c r="AK113" i="27"/>
  <c r="AJ113" i="27"/>
  <c r="AK112" i="27"/>
  <c r="AJ112" i="27"/>
  <c r="AK111" i="27"/>
  <c r="AJ111" i="27"/>
  <c r="AK110" i="27"/>
  <c r="AJ110" i="27"/>
  <c r="AK109" i="27"/>
  <c r="AJ109" i="27"/>
  <c r="AK108" i="27"/>
  <c r="AJ108" i="27"/>
  <c r="AK107" i="27"/>
  <c r="AJ107" i="27"/>
  <c r="AK106" i="27"/>
  <c r="AJ106" i="27"/>
  <c r="AK105" i="27"/>
  <c r="AJ105" i="27"/>
  <c r="AK104" i="27"/>
  <c r="AJ104" i="27"/>
  <c r="AK103" i="27"/>
  <c r="AJ103" i="27"/>
  <c r="AK102" i="27"/>
  <c r="AJ102" i="27"/>
  <c r="AK101" i="27"/>
  <c r="AJ101" i="27"/>
  <c r="AK100" i="27"/>
  <c r="AJ100" i="27"/>
  <c r="AK99" i="27"/>
  <c r="AJ99" i="27"/>
  <c r="AK98" i="27"/>
  <c r="AJ98" i="27"/>
  <c r="AK97" i="27"/>
  <c r="AJ97" i="27"/>
  <c r="AK96" i="27"/>
  <c r="AJ96" i="27"/>
  <c r="AK95" i="27"/>
  <c r="AJ95" i="27"/>
  <c r="AK94" i="27"/>
  <c r="AJ94" i="27"/>
  <c r="AK93" i="27"/>
  <c r="AJ93" i="27"/>
  <c r="AK92" i="27"/>
  <c r="AJ92" i="27"/>
  <c r="AK91" i="27"/>
  <c r="AJ91" i="27"/>
  <c r="AK90" i="27"/>
  <c r="AJ90" i="27"/>
  <c r="AK89" i="27"/>
  <c r="AJ89" i="27"/>
  <c r="AK88" i="27"/>
  <c r="AJ88" i="27"/>
  <c r="AK87" i="27"/>
  <c r="AJ87" i="27"/>
  <c r="AK86" i="27"/>
  <c r="AJ86" i="27"/>
  <c r="AK85" i="27"/>
  <c r="AJ85" i="27"/>
  <c r="AK84" i="27"/>
  <c r="AJ84" i="27"/>
  <c r="AK83" i="27"/>
  <c r="AJ83" i="27"/>
  <c r="AK82" i="27"/>
  <c r="AJ82" i="27"/>
  <c r="AK81" i="27"/>
  <c r="AJ81" i="27"/>
  <c r="AK80" i="27"/>
  <c r="AJ80" i="27"/>
  <c r="AK79" i="27"/>
  <c r="AJ79" i="27"/>
  <c r="AK78" i="27"/>
  <c r="AJ78" i="27"/>
  <c r="AK77" i="27"/>
  <c r="AJ77" i="27"/>
  <c r="AK76" i="27"/>
  <c r="AJ76" i="27"/>
  <c r="AK75" i="27"/>
  <c r="AJ75" i="27"/>
  <c r="AK74" i="27"/>
  <c r="AJ74" i="27"/>
  <c r="AK73" i="27"/>
  <c r="AJ73" i="27"/>
  <c r="AK72" i="27"/>
  <c r="AJ72" i="27"/>
  <c r="AK71" i="27"/>
  <c r="AJ71" i="27"/>
  <c r="AK70" i="27"/>
  <c r="AJ70" i="27"/>
  <c r="AK69" i="27"/>
  <c r="AJ69" i="27"/>
  <c r="AK68" i="27"/>
  <c r="AJ68" i="27"/>
  <c r="AK67" i="27"/>
  <c r="AJ67" i="27"/>
  <c r="AK66" i="27"/>
  <c r="AJ66" i="27"/>
  <c r="AK65" i="27"/>
  <c r="AJ65" i="27"/>
  <c r="AK64" i="27"/>
  <c r="AJ64" i="27"/>
  <c r="AK63" i="27"/>
  <c r="AJ63" i="27"/>
  <c r="AK62" i="27"/>
  <c r="AJ62" i="27"/>
  <c r="AK61" i="27"/>
  <c r="AJ61" i="27"/>
  <c r="AK60" i="27"/>
  <c r="AJ60" i="27"/>
  <c r="AK59" i="27"/>
  <c r="AJ59" i="27"/>
  <c r="AK58" i="27"/>
  <c r="AJ58" i="27"/>
  <c r="AK57" i="27"/>
  <c r="AJ57" i="27"/>
  <c r="AK56" i="27"/>
  <c r="AJ56" i="27"/>
  <c r="AK55" i="27"/>
  <c r="AJ55" i="27"/>
  <c r="AK54" i="27"/>
  <c r="AJ54" i="27"/>
  <c r="AK53" i="27"/>
  <c r="AJ53" i="27"/>
  <c r="AK52" i="27"/>
  <c r="AJ52" i="27"/>
  <c r="AK51" i="27"/>
  <c r="AJ51" i="27"/>
  <c r="AK50" i="27"/>
  <c r="AJ50" i="27"/>
  <c r="AK49" i="27"/>
  <c r="AJ49" i="27"/>
  <c r="AK48" i="27"/>
  <c r="AJ48" i="27"/>
  <c r="AK47" i="27"/>
  <c r="AJ47" i="27"/>
  <c r="AK46" i="27"/>
  <c r="AJ46" i="27"/>
  <c r="AK45" i="27"/>
  <c r="AJ45" i="27"/>
  <c r="AK44" i="27"/>
  <c r="AJ44" i="27"/>
  <c r="AK43" i="27"/>
  <c r="AJ43" i="27"/>
  <c r="AK42" i="27"/>
  <c r="AJ42" i="27"/>
  <c r="AK41" i="27"/>
  <c r="AJ41" i="27"/>
  <c r="AK40" i="27"/>
  <c r="AJ40" i="27"/>
  <c r="AK39" i="27"/>
  <c r="AJ39" i="27"/>
  <c r="AK38" i="27"/>
  <c r="AJ38" i="27"/>
  <c r="AK37" i="27"/>
  <c r="AJ37" i="27"/>
  <c r="AK36" i="27"/>
  <c r="AJ36" i="27"/>
  <c r="AK35" i="27"/>
  <c r="AJ35" i="27"/>
  <c r="AK34" i="27"/>
  <c r="AJ34" i="27"/>
  <c r="AK33" i="27"/>
  <c r="AJ33" i="27"/>
  <c r="AK32" i="27"/>
  <c r="AJ32" i="27"/>
  <c r="AK31" i="27"/>
  <c r="AJ31" i="27"/>
  <c r="AK30" i="27"/>
  <c r="AJ30" i="27"/>
  <c r="AK29" i="27"/>
  <c r="AJ29" i="27"/>
  <c r="AK28" i="27"/>
  <c r="AJ28" i="27"/>
  <c r="AK27" i="27"/>
  <c r="AJ27" i="27"/>
  <c r="AK26" i="27"/>
  <c r="AJ26" i="27"/>
  <c r="AK25" i="27"/>
  <c r="AJ25" i="27"/>
  <c r="AK24" i="27"/>
  <c r="AJ24" i="27"/>
  <c r="AK23" i="27"/>
  <c r="AJ23" i="27"/>
  <c r="AK22" i="27"/>
  <c r="AJ22" i="27"/>
  <c r="AK21" i="27"/>
  <c r="AJ21" i="27"/>
  <c r="AK20" i="27"/>
  <c r="AJ20" i="27"/>
  <c r="AK19" i="27"/>
  <c r="AJ19" i="27"/>
  <c r="AK18" i="27"/>
  <c r="AJ18" i="27"/>
  <c r="AK17" i="27"/>
  <c r="AJ17" i="27"/>
  <c r="AK16" i="27"/>
  <c r="AJ16" i="27"/>
  <c r="AK15" i="27"/>
  <c r="AJ15" i="27"/>
  <c r="AK14" i="27"/>
  <c r="AJ14" i="27"/>
  <c r="AL163" i="26"/>
  <c r="AK163" i="26"/>
  <c r="AL162" i="26"/>
  <c r="AK162" i="26"/>
  <c r="AL161" i="26"/>
  <c r="AK161" i="26"/>
  <c r="AL160" i="26"/>
  <c r="AK160" i="26"/>
  <c r="AL159" i="26"/>
  <c r="AK159" i="26"/>
  <c r="AL158" i="26"/>
  <c r="AK158" i="26"/>
  <c r="AL157" i="26"/>
  <c r="AK157" i="26"/>
  <c r="AL156" i="26"/>
  <c r="AK156" i="26"/>
  <c r="AL155" i="26"/>
  <c r="AK155" i="26"/>
  <c r="AL154" i="26"/>
  <c r="AK154" i="26"/>
  <c r="AL153" i="26"/>
  <c r="AK153" i="26"/>
  <c r="AL152" i="26"/>
  <c r="AK152" i="26"/>
  <c r="AL151" i="26"/>
  <c r="AK151" i="26"/>
  <c r="AL150" i="26"/>
  <c r="AK150" i="26"/>
  <c r="AL149" i="26"/>
  <c r="AK149" i="26"/>
  <c r="AL148" i="26"/>
  <c r="AK148" i="26"/>
  <c r="AL147" i="26"/>
  <c r="AK147" i="26"/>
  <c r="AL146" i="26"/>
  <c r="AK146" i="26"/>
  <c r="AL145" i="26"/>
  <c r="AK145" i="26"/>
  <c r="AL144" i="26"/>
  <c r="AK144" i="26"/>
  <c r="AL143" i="26"/>
  <c r="AK143" i="26"/>
  <c r="AL142" i="26"/>
  <c r="AK142" i="26"/>
  <c r="AL141" i="26"/>
  <c r="AK141" i="26"/>
  <c r="AL140" i="26"/>
  <c r="AK140" i="26"/>
  <c r="AL139" i="26"/>
  <c r="AK139" i="26"/>
  <c r="AL138" i="26"/>
  <c r="AK138" i="26"/>
  <c r="AL137" i="26"/>
  <c r="AK137" i="26"/>
  <c r="AL136" i="26"/>
  <c r="AK136" i="26"/>
  <c r="AL135" i="26"/>
  <c r="AK135" i="26"/>
  <c r="AL134" i="26"/>
  <c r="AK134" i="26"/>
  <c r="AL133" i="26"/>
  <c r="AK133" i="26"/>
  <c r="AL132" i="26"/>
  <c r="AK132" i="26"/>
  <c r="AL131" i="26"/>
  <c r="AK131" i="26"/>
  <c r="AL130" i="26"/>
  <c r="AK130" i="26"/>
  <c r="AL129" i="26"/>
  <c r="AK129" i="26"/>
  <c r="AL128" i="26"/>
  <c r="AK128" i="26"/>
  <c r="AL127" i="26"/>
  <c r="AK127" i="26"/>
  <c r="AL126" i="26"/>
  <c r="AK126" i="26"/>
  <c r="AL125" i="26"/>
  <c r="AK125" i="26"/>
  <c r="AL124" i="26"/>
  <c r="AK124" i="26"/>
  <c r="AL123" i="26"/>
  <c r="AK123" i="26"/>
  <c r="AL122" i="26"/>
  <c r="AK122" i="26"/>
  <c r="AL121" i="26"/>
  <c r="AK121" i="26"/>
  <c r="AL120" i="26"/>
  <c r="AK120" i="26"/>
  <c r="AL119" i="26"/>
  <c r="AK119" i="26"/>
  <c r="AL118" i="26"/>
  <c r="AK118" i="26"/>
  <c r="AL117" i="26"/>
  <c r="AK117" i="26"/>
  <c r="AL116" i="26"/>
  <c r="AK116" i="26"/>
  <c r="AL115" i="26"/>
  <c r="AK115" i="26"/>
  <c r="AL114" i="26"/>
  <c r="AK114" i="26"/>
  <c r="AL113" i="26"/>
  <c r="AK113" i="26"/>
  <c r="AL112" i="26"/>
  <c r="AK112" i="26"/>
  <c r="AL111" i="26"/>
  <c r="AK111" i="26"/>
  <c r="AL110" i="26"/>
  <c r="AK110" i="26"/>
  <c r="AL109" i="26"/>
  <c r="AK109" i="26"/>
  <c r="AL108" i="26"/>
  <c r="AK108" i="26"/>
  <c r="AL107" i="26"/>
  <c r="AK107" i="26"/>
  <c r="AL106" i="26"/>
  <c r="AK106" i="26"/>
  <c r="AL105" i="26"/>
  <c r="AK105" i="26"/>
  <c r="AL104" i="26"/>
  <c r="AK104" i="26"/>
  <c r="AL103" i="26"/>
  <c r="AK103" i="26"/>
  <c r="AL102" i="26"/>
  <c r="AK102" i="26"/>
  <c r="AL101" i="26"/>
  <c r="AK101" i="26"/>
  <c r="AL100" i="26"/>
  <c r="AK100" i="26"/>
  <c r="AL99" i="26"/>
  <c r="AK99" i="26"/>
  <c r="AL98" i="26"/>
  <c r="AK98" i="26"/>
  <c r="AL97" i="26"/>
  <c r="AK97" i="26"/>
  <c r="AL96" i="26"/>
  <c r="AK96" i="26"/>
  <c r="AL95" i="26"/>
  <c r="AK95" i="26"/>
  <c r="AL94" i="26"/>
  <c r="AK94" i="26"/>
  <c r="AL93" i="26"/>
  <c r="AK93" i="26"/>
  <c r="AL92" i="26"/>
  <c r="AK92" i="26"/>
  <c r="AL91" i="26"/>
  <c r="AK91" i="26"/>
  <c r="AL90" i="26"/>
  <c r="AK90" i="26"/>
  <c r="AL89" i="26"/>
  <c r="AK89" i="26"/>
  <c r="AL88" i="26"/>
  <c r="AK88" i="26"/>
  <c r="AL87" i="26"/>
  <c r="AK87" i="26"/>
  <c r="AL86" i="26"/>
  <c r="AK86" i="26"/>
  <c r="AL85" i="26"/>
  <c r="AK85" i="26"/>
  <c r="AL84" i="26"/>
  <c r="AK84" i="26"/>
  <c r="AL83" i="26"/>
  <c r="AK83" i="26"/>
  <c r="AL82" i="26"/>
  <c r="AK82" i="26"/>
  <c r="AL81" i="26"/>
  <c r="AK81" i="26"/>
  <c r="AL80" i="26"/>
  <c r="AK80" i="26"/>
  <c r="AL79" i="26"/>
  <c r="AK79" i="26"/>
  <c r="AL78" i="26"/>
  <c r="AK78" i="26"/>
  <c r="AL77" i="26"/>
  <c r="AK77" i="26"/>
  <c r="AL76" i="26"/>
  <c r="AK76" i="26"/>
  <c r="AL75" i="26"/>
  <c r="AK75" i="26"/>
  <c r="AL74" i="26"/>
  <c r="AK74" i="26"/>
  <c r="AL73" i="26"/>
  <c r="AK73" i="26"/>
  <c r="AL72" i="26"/>
  <c r="AK72" i="26"/>
  <c r="AL71" i="26"/>
  <c r="AK71" i="26"/>
  <c r="AL70" i="26"/>
  <c r="AK70" i="26"/>
  <c r="AL69" i="26"/>
  <c r="AK69" i="26"/>
  <c r="AL68" i="26"/>
  <c r="AK68" i="26"/>
  <c r="AL67" i="26"/>
  <c r="AK67" i="26"/>
  <c r="AL66" i="26"/>
  <c r="AK66" i="26"/>
  <c r="AL65" i="26"/>
  <c r="AK65" i="26"/>
  <c r="AL64" i="26"/>
  <c r="AK64" i="26"/>
  <c r="AL63" i="26"/>
  <c r="AK63" i="26"/>
  <c r="AL62" i="26"/>
  <c r="AK62" i="26"/>
  <c r="AL61" i="26"/>
  <c r="AK61" i="26"/>
  <c r="AL60" i="26"/>
  <c r="AK60" i="26"/>
  <c r="AL59" i="26"/>
  <c r="AK59" i="26"/>
  <c r="AL58" i="26"/>
  <c r="AK58" i="26"/>
  <c r="AL57" i="26"/>
  <c r="AK57" i="26"/>
  <c r="AL56" i="26"/>
  <c r="AK56" i="26"/>
  <c r="AL55" i="26"/>
  <c r="AK55" i="26"/>
  <c r="AL54" i="26"/>
  <c r="AK54" i="26"/>
  <c r="AL53" i="26"/>
  <c r="AK53" i="26"/>
  <c r="AL52" i="26"/>
  <c r="AK52" i="26"/>
  <c r="AL51" i="26"/>
  <c r="AK51" i="26"/>
  <c r="AL50" i="26"/>
  <c r="AK50" i="26"/>
  <c r="AL49" i="26"/>
  <c r="AK49" i="26"/>
  <c r="AL48" i="26"/>
  <c r="AK48" i="26"/>
  <c r="AL47" i="26"/>
  <c r="AK47" i="26"/>
  <c r="AL46" i="26"/>
  <c r="AK46" i="26"/>
  <c r="AL45" i="26"/>
  <c r="AK45" i="26"/>
  <c r="AL44" i="26"/>
  <c r="AK44" i="26"/>
  <c r="AL43" i="26"/>
  <c r="AK43" i="26"/>
  <c r="AL42" i="26"/>
  <c r="AK42" i="26"/>
  <c r="AL41" i="26"/>
  <c r="AK41" i="26"/>
  <c r="AL40" i="26"/>
  <c r="AK40" i="26"/>
  <c r="AL39" i="26"/>
  <c r="AK39" i="26"/>
  <c r="AL38" i="26"/>
  <c r="AK38" i="26"/>
  <c r="AL37" i="26"/>
  <c r="AK37" i="26"/>
  <c r="AL36" i="26"/>
  <c r="AK36" i="26"/>
  <c r="AL35" i="26"/>
  <c r="AK35" i="26"/>
  <c r="AL34" i="26"/>
  <c r="AK34" i="26"/>
  <c r="AL33" i="26"/>
  <c r="AK33" i="26"/>
  <c r="AL32" i="26"/>
  <c r="AK32" i="26"/>
  <c r="AL31" i="26"/>
  <c r="AK31" i="26"/>
  <c r="AL30" i="26"/>
  <c r="AK30" i="26"/>
  <c r="AL29" i="26"/>
  <c r="AK29" i="26"/>
  <c r="AL28" i="26"/>
  <c r="AK28" i="26"/>
  <c r="AL27" i="26"/>
  <c r="AK27" i="26"/>
  <c r="AL26" i="26"/>
  <c r="AK26" i="26"/>
  <c r="AL25" i="26"/>
  <c r="AK25" i="26"/>
  <c r="AL24" i="26"/>
  <c r="AK24" i="26"/>
  <c r="AL23" i="26"/>
  <c r="AK23" i="26"/>
  <c r="AL22" i="26"/>
  <c r="AK22" i="26"/>
  <c r="AL21" i="26"/>
  <c r="AK21" i="26"/>
  <c r="AL20" i="26"/>
  <c r="AK20" i="26"/>
  <c r="AL19" i="26"/>
  <c r="AK19" i="26"/>
  <c r="AL18" i="26"/>
  <c r="AK18" i="26"/>
  <c r="AL17" i="26"/>
  <c r="AK17" i="26"/>
  <c r="AL16" i="26"/>
  <c r="AK16" i="26"/>
  <c r="AL15" i="26"/>
  <c r="AK15" i="26"/>
  <c r="AL14" i="26"/>
  <c r="AK14" i="26"/>
  <c r="AK163" i="25"/>
  <c r="AJ163" i="25"/>
  <c r="AK162" i="25"/>
  <c r="AJ162" i="25"/>
  <c r="AK161" i="25"/>
  <c r="AJ161" i="25"/>
  <c r="AK160" i="25"/>
  <c r="AJ160" i="25"/>
  <c r="AK159" i="25"/>
  <c r="AJ159" i="25"/>
  <c r="AK158" i="25"/>
  <c r="AJ158" i="25"/>
  <c r="AK157" i="25"/>
  <c r="AJ157" i="25"/>
  <c r="AK156" i="25"/>
  <c r="AJ156" i="25"/>
  <c r="AK155" i="25"/>
  <c r="AJ155" i="25"/>
  <c r="AK154" i="25"/>
  <c r="AJ154" i="25"/>
  <c r="AK153" i="25"/>
  <c r="AJ153" i="25"/>
  <c r="AK152" i="25"/>
  <c r="AJ152" i="25"/>
  <c r="AK151" i="25"/>
  <c r="AJ151" i="25"/>
  <c r="AK150" i="25"/>
  <c r="AJ150" i="25"/>
  <c r="AK149" i="25"/>
  <c r="AJ149" i="25"/>
  <c r="AK148" i="25"/>
  <c r="AJ148" i="25"/>
  <c r="AK147" i="25"/>
  <c r="AJ147" i="25"/>
  <c r="AK146" i="25"/>
  <c r="AJ146" i="25"/>
  <c r="AK145" i="25"/>
  <c r="AJ145" i="25"/>
  <c r="AK144" i="25"/>
  <c r="AJ144" i="25"/>
  <c r="AK143" i="25"/>
  <c r="AJ143" i="25"/>
  <c r="AK142" i="25"/>
  <c r="AJ142" i="25"/>
  <c r="AK141" i="25"/>
  <c r="AJ141" i="25"/>
  <c r="AK140" i="25"/>
  <c r="AJ140" i="25"/>
  <c r="AK139" i="25"/>
  <c r="AJ139" i="25"/>
  <c r="AK138" i="25"/>
  <c r="AJ138" i="25"/>
  <c r="AK137" i="25"/>
  <c r="AJ137" i="25"/>
  <c r="AK136" i="25"/>
  <c r="AJ136" i="25"/>
  <c r="AK135" i="25"/>
  <c r="AJ135" i="25"/>
  <c r="AK134" i="25"/>
  <c r="AJ134" i="25"/>
  <c r="AK133" i="25"/>
  <c r="AJ133" i="25"/>
  <c r="AK132" i="25"/>
  <c r="AJ132" i="25"/>
  <c r="AK131" i="25"/>
  <c r="AJ131" i="25"/>
  <c r="AK130" i="25"/>
  <c r="AJ130" i="25"/>
  <c r="AK129" i="25"/>
  <c r="AJ129" i="25"/>
  <c r="AK128" i="25"/>
  <c r="AJ128" i="25"/>
  <c r="AK127" i="25"/>
  <c r="AJ127" i="25"/>
  <c r="AK126" i="25"/>
  <c r="AJ126" i="25"/>
  <c r="AK125" i="25"/>
  <c r="AJ125" i="25"/>
  <c r="AK124" i="25"/>
  <c r="AJ124" i="25"/>
  <c r="AK123" i="25"/>
  <c r="AJ123" i="25"/>
  <c r="AK122" i="25"/>
  <c r="AJ122" i="25"/>
  <c r="AK121" i="25"/>
  <c r="AJ121" i="25"/>
  <c r="AK120" i="25"/>
  <c r="AJ120" i="25"/>
  <c r="AK119" i="25"/>
  <c r="AJ119" i="25"/>
  <c r="AK118" i="25"/>
  <c r="AJ118" i="25"/>
  <c r="AK117" i="25"/>
  <c r="AJ117" i="25"/>
  <c r="AK116" i="25"/>
  <c r="AJ116" i="25"/>
  <c r="AK115" i="25"/>
  <c r="AJ115" i="25"/>
  <c r="AK114" i="25"/>
  <c r="AJ114" i="25"/>
  <c r="AK113" i="25"/>
  <c r="AJ113" i="25"/>
  <c r="AK112" i="25"/>
  <c r="AJ112" i="25"/>
  <c r="AK111" i="25"/>
  <c r="AJ111" i="25"/>
  <c r="AK110" i="25"/>
  <c r="AJ110" i="25"/>
  <c r="AK109" i="25"/>
  <c r="AJ109" i="25"/>
  <c r="AK108" i="25"/>
  <c r="AJ108" i="25"/>
  <c r="AK107" i="25"/>
  <c r="AJ107" i="25"/>
  <c r="AK106" i="25"/>
  <c r="AJ106" i="25"/>
  <c r="AK105" i="25"/>
  <c r="AJ105" i="25"/>
  <c r="AK104" i="25"/>
  <c r="AJ104" i="25"/>
  <c r="AK103" i="25"/>
  <c r="AJ103" i="25"/>
  <c r="AK102" i="25"/>
  <c r="AJ102" i="25"/>
  <c r="AK101" i="25"/>
  <c r="AJ101" i="25"/>
  <c r="AK100" i="25"/>
  <c r="AJ100" i="25"/>
  <c r="AK99" i="25"/>
  <c r="AJ99" i="25"/>
  <c r="AK98" i="25"/>
  <c r="AJ98" i="25"/>
  <c r="AK97" i="25"/>
  <c r="AJ97" i="25"/>
  <c r="AK96" i="25"/>
  <c r="AJ96" i="25"/>
  <c r="AK95" i="25"/>
  <c r="AJ95" i="25"/>
  <c r="AK94" i="25"/>
  <c r="AJ94" i="25"/>
  <c r="AK93" i="25"/>
  <c r="AJ93" i="25"/>
  <c r="AK92" i="25"/>
  <c r="AJ92" i="25"/>
  <c r="AK91" i="25"/>
  <c r="AJ91" i="25"/>
  <c r="AK90" i="25"/>
  <c r="AJ90" i="25"/>
  <c r="AK89" i="25"/>
  <c r="AJ89" i="25"/>
  <c r="AK88" i="25"/>
  <c r="AJ88" i="25"/>
  <c r="AK87" i="25"/>
  <c r="AJ87" i="25"/>
  <c r="AK86" i="25"/>
  <c r="AJ86" i="25"/>
  <c r="AK85" i="25"/>
  <c r="AJ85" i="25"/>
  <c r="AK84" i="25"/>
  <c r="AJ84" i="25"/>
  <c r="AK83" i="25"/>
  <c r="AJ83" i="25"/>
  <c r="AK82" i="25"/>
  <c r="AJ82" i="25"/>
  <c r="AK81" i="25"/>
  <c r="AJ81" i="25"/>
  <c r="AK80" i="25"/>
  <c r="AJ80" i="25"/>
  <c r="AK79" i="25"/>
  <c r="AJ79" i="25"/>
  <c r="AK78" i="25"/>
  <c r="AJ78" i="25"/>
  <c r="AK77" i="25"/>
  <c r="AJ77" i="25"/>
  <c r="AK76" i="25"/>
  <c r="AJ76" i="25"/>
  <c r="AK75" i="25"/>
  <c r="AJ75" i="25"/>
  <c r="AK74" i="25"/>
  <c r="AJ74" i="25"/>
  <c r="AK73" i="25"/>
  <c r="AJ73" i="25"/>
  <c r="AK72" i="25"/>
  <c r="AJ72" i="25"/>
  <c r="AK71" i="25"/>
  <c r="AJ71" i="25"/>
  <c r="AK70" i="25"/>
  <c r="AJ70" i="25"/>
  <c r="AK69" i="25"/>
  <c r="AJ69" i="25"/>
  <c r="AK68" i="25"/>
  <c r="AJ68" i="25"/>
  <c r="AK67" i="25"/>
  <c r="AJ67" i="25"/>
  <c r="AK66" i="25"/>
  <c r="AJ66" i="25"/>
  <c r="AK65" i="25"/>
  <c r="AJ65" i="25"/>
  <c r="AK64" i="25"/>
  <c r="AJ64" i="25"/>
  <c r="AK63" i="25"/>
  <c r="AJ63" i="25"/>
  <c r="AK62" i="25"/>
  <c r="AJ62" i="25"/>
  <c r="AK61" i="25"/>
  <c r="AJ61" i="25"/>
  <c r="AK60" i="25"/>
  <c r="AJ60" i="25"/>
  <c r="AK59" i="25"/>
  <c r="AJ59" i="25"/>
  <c r="AK58" i="25"/>
  <c r="AJ58" i="25"/>
  <c r="AK57" i="25"/>
  <c r="AJ57" i="25"/>
  <c r="AK56" i="25"/>
  <c r="AJ56" i="25"/>
  <c r="AK55" i="25"/>
  <c r="AJ55" i="25"/>
  <c r="AK54" i="25"/>
  <c r="AJ54" i="25"/>
  <c r="AK53" i="25"/>
  <c r="AJ53" i="25"/>
  <c r="AK52" i="25"/>
  <c r="AJ52" i="25"/>
  <c r="AK51" i="25"/>
  <c r="AJ51" i="25"/>
  <c r="AK50" i="25"/>
  <c r="AJ50" i="25"/>
  <c r="AK49" i="25"/>
  <c r="AJ49" i="25"/>
  <c r="AK48" i="25"/>
  <c r="AJ48" i="25"/>
  <c r="AK47" i="25"/>
  <c r="AJ47" i="25"/>
  <c r="AK46" i="25"/>
  <c r="AJ46" i="25"/>
  <c r="AK45" i="25"/>
  <c r="AJ45" i="25"/>
  <c r="AK44" i="25"/>
  <c r="AJ44" i="25"/>
  <c r="AK43" i="25"/>
  <c r="AJ43" i="25"/>
  <c r="AK42" i="25"/>
  <c r="AJ42" i="25"/>
  <c r="AK41" i="25"/>
  <c r="AJ41" i="25"/>
  <c r="AK40" i="25"/>
  <c r="AJ40" i="25"/>
  <c r="AK39" i="25"/>
  <c r="AJ39" i="25"/>
  <c r="AK38" i="25"/>
  <c r="AJ38" i="25"/>
  <c r="AK37" i="25"/>
  <c r="AJ37" i="25"/>
  <c r="AK36" i="25"/>
  <c r="AJ36" i="25"/>
  <c r="AK35" i="25"/>
  <c r="AJ35" i="25"/>
  <c r="AK34" i="25"/>
  <c r="AJ34" i="25"/>
  <c r="AK33" i="25"/>
  <c r="AJ33" i="25"/>
  <c r="AK32" i="25"/>
  <c r="AJ32" i="25"/>
  <c r="AK31" i="25"/>
  <c r="AJ31" i="25"/>
  <c r="AK30" i="25"/>
  <c r="AJ30" i="25"/>
  <c r="AK29" i="25"/>
  <c r="AJ29" i="25"/>
  <c r="AK28" i="25"/>
  <c r="AJ28" i="25"/>
  <c r="AK27" i="25"/>
  <c r="AJ27" i="25"/>
  <c r="AK26" i="25"/>
  <c r="AJ26" i="25"/>
  <c r="AK25" i="25"/>
  <c r="AJ25" i="25"/>
  <c r="AK24" i="25"/>
  <c r="AJ24" i="25"/>
  <c r="AK23" i="25"/>
  <c r="AJ23" i="25"/>
  <c r="AK22" i="25"/>
  <c r="AJ22" i="25"/>
  <c r="AK21" i="25"/>
  <c r="AJ21" i="25"/>
  <c r="AK20" i="25"/>
  <c r="AJ20" i="25"/>
  <c r="AK19" i="25"/>
  <c r="AJ19" i="25"/>
  <c r="AK18" i="25"/>
  <c r="AJ18" i="25"/>
  <c r="AK17" i="25"/>
  <c r="AJ17" i="25"/>
  <c r="AK16" i="25"/>
  <c r="AJ16" i="25"/>
  <c r="AK15" i="25"/>
  <c r="AJ15" i="25"/>
  <c r="AK14" i="25"/>
  <c r="AJ14" i="25"/>
  <c r="AL13" i="29"/>
  <c r="AG7" i="21" s="1"/>
  <c r="AL13" i="31"/>
  <c r="AI7" i="21" s="1"/>
  <c r="AK13" i="32"/>
  <c r="AJ7" i="21" s="1"/>
  <c r="AL13" i="34"/>
  <c r="AL7" i="21" s="1"/>
  <c r="AJ163" i="24"/>
  <c r="AI163" i="24"/>
  <c r="AJ162" i="24"/>
  <c r="AI162" i="24"/>
  <c r="AJ161" i="24"/>
  <c r="AI161" i="24"/>
  <c r="AJ160" i="24"/>
  <c r="AI160" i="24"/>
  <c r="AJ159" i="24"/>
  <c r="AI159" i="24"/>
  <c r="AJ158" i="24"/>
  <c r="AI158" i="24"/>
  <c r="AJ157" i="24"/>
  <c r="AI157" i="24"/>
  <c r="AJ156" i="24"/>
  <c r="AI156" i="24"/>
  <c r="AJ155" i="24"/>
  <c r="AI155" i="24"/>
  <c r="AJ154" i="24"/>
  <c r="AI154" i="24"/>
  <c r="AJ153" i="24"/>
  <c r="AI153" i="24"/>
  <c r="AJ152" i="24"/>
  <c r="AI152" i="24"/>
  <c r="AJ151" i="24"/>
  <c r="AI151" i="24"/>
  <c r="AJ150" i="24"/>
  <c r="AI150" i="24"/>
  <c r="AJ149" i="24"/>
  <c r="AI149" i="24"/>
  <c r="AJ148" i="24"/>
  <c r="AI148" i="24"/>
  <c r="AJ147" i="24"/>
  <c r="AI147" i="24"/>
  <c r="AJ146" i="24"/>
  <c r="AI146" i="24"/>
  <c r="AJ145" i="24"/>
  <c r="AI145" i="24"/>
  <c r="AJ144" i="24"/>
  <c r="AI144" i="24"/>
  <c r="AJ143" i="24"/>
  <c r="AI143" i="24"/>
  <c r="AJ142" i="24"/>
  <c r="AI142" i="24"/>
  <c r="AJ141" i="24"/>
  <c r="AI141" i="24"/>
  <c r="AJ140" i="24"/>
  <c r="AI140" i="24"/>
  <c r="AJ139" i="24"/>
  <c r="AI139" i="24"/>
  <c r="AJ138" i="24"/>
  <c r="AI138" i="24"/>
  <c r="AJ137" i="24"/>
  <c r="AI137" i="24"/>
  <c r="AJ136" i="24"/>
  <c r="AI136" i="24"/>
  <c r="AJ135" i="24"/>
  <c r="AI135" i="24"/>
  <c r="AJ134" i="24"/>
  <c r="AI134" i="24"/>
  <c r="AJ133" i="24"/>
  <c r="AI133" i="24"/>
  <c r="AJ132" i="24"/>
  <c r="AI132" i="24"/>
  <c r="AJ131" i="24"/>
  <c r="AI131" i="24"/>
  <c r="AJ130" i="24"/>
  <c r="AI130" i="24"/>
  <c r="AJ129" i="24"/>
  <c r="AI129" i="24"/>
  <c r="AJ128" i="24"/>
  <c r="AI128" i="24"/>
  <c r="AJ127" i="24"/>
  <c r="AI127" i="24"/>
  <c r="AJ126" i="24"/>
  <c r="AI126" i="24"/>
  <c r="AJ125" i="24"/>
  <c r="AI125" i="24"/>
  <c r="AJ124" i="24"/>
  <c r="AI124" i="24"/>
  <c r="AJ123" i="24"/>
  <c r="AI123" i="24"/>
  <c r="AJ122" i="24"/>
  <c r="AI122" i="24"/>
  <c r="AJ121" i="24"/>
  <c r="AI121" i="24"/>
  <c r="AJ120" i="24"/>
  <c r="AI120" i="24"/>
  <c r="AJ119" i="24"/>
  <c r="AI119" i="24"/>
  <c r="AJ118" i="24"/>
  <c r="AI118" i="24"/>
  <c r="AJ117" i="24"/>
  <c r="AI117" i="24"/>
  <c r="AJ116" i="24"/>
  <c r="AI116" i="24"/>
  <c r="AJ115" i="24"/>
  <c r="AI115" i="24"/>
  <c r="AJ114" i="24"/>
  <c r="AI114" i="24"/>
  <c r="AJ113" i="24"/>
  <c r="AI113" i="24"/>
  <c r="AJ112" i="24"/>
  <c r="AI112" i="24"/>
  <c r="AJ111" i="24"/>
  <c r="AI111" i="24"/>
  <c r="AJ110" i="24"/>
  <c r="AI110" i="24"/>
  <c r="AJ109" i="24"/>
  <c r="AI109" i="24"/>
  <c r="AJ108" i="24"/>
  <c r="AI108" i="24"/>
  <c r="AJ107" i="24"/>
  <c r="AI107" i="24"/>
  <c r="AJ106" i="24"/>
  <c r="AI106" i="24"/>
  <c r="AJ105" i="24"/>
  <c r="AI105" i="24"/>
  <c r="AJ104" i="24"/>
  <c r="AI104" i="24"/>
  <c r="AJ103" i="24"/>
  <c r="AI103" i="24"/>
  <c r="AJ102" i="24"/>
  <c r="AI102" i="24"/>
  <c r="AJ101" i="24"/>
  <c r="AI101" i="24"/>
  <c r="AJ100" i="24"/>
  <c r="AI100" i="24"/>
  <c r="AJ99" i="24"/>
  <c r="AI99" i="24"/>
  <c r="AJ98" i="24"/>
  <c r="AI98" i="24"/>
  <c r="AJ97" i="24"/>
  <c r="AI97" i="24"/>
  <c r="AJ96" i="24"/>
  <c r="AI96" i="24"/>
  <c r="AJ95" i="24"/>
  <c r="AI95" i="24"/>
  <c r="AJ94" i="24"/>
  <c r="AI94" i="24"/>
  <c r="AJ93" i="24"/>
  <c r="AI93" i="24"/>
  <c r="AJ92" i="24"/>
  <c r="AI92" i="24"/>
  <c r="AJ91" i="24"/>
  <c r="AI91" i="24"/>
  <c r="AJ90" i="24"/>
  <c r="AI90" i="24"/>
  <c r="AJ89" i="24"/>
  <c r="AI89" i="24"/>
  <c r="AJ88" i="24"/>
  <c r="AI88" i="24"/>
  <c r="AJ87" i="24"/>
  <c r="AI87" i="24"/>
  <c r="AJ86" i="24"/>
  <c r="AI86" i="24"/>
  <c r="AJ85" i="24"/>
  <c r="AI85" i="24"/>
  <c r="AJ84" i="24"/>
  <c r="AI84" i="24"/>
  <c r="AJ83" i="24"/>
  <c r="AI83" i="24"/>
  <c r="AJ82" i="24"/>
  <c r="AI82" i="24"/>
  <c r="AJ81" i="24"/>
  <c r="AI81" i="24"/>
  <c r="AJ80" i="24"/>
  <c r="AI80" i="24"/>
  <c r="AJ79" i="24"/>
  <c r="AI79" i="24"/>
  <c r="AJ78" i="24"/>
  <c r="AI78" i="24"/>
  <c r="AJ77" i="24"/>
  <c r="AI77" i="24"/>
  <c r="AJ76" i="24"/>
  <c r="AI76" i="24"/>
  <c r="AJ75" i="24"/>
  <c r="AI75" i="24"/>
  <c r="AJ74" i="24"/>
  <c r="AI74" i="24"/>
  <c r="AJ73" i="24"/>
  <c r="AI73" i="24"/>
  <c r="AJ72" i="24"/>
  <c r="AI72" i="24"/>
  <c r="AJ71" i="24"/>
  <c r="AI71" i="24"/>
  <c r="AJ70" i="24"/>
  <c r="AI70" i="24"/>
  <c r="AJ69" i="24"/>
  <c r="AI69" i="24"/>
  <c r="AJ68" i="24"/>
  <c r="AI68" i="24"/>
  <c r="AJ67" i="24"/>
  <c r="AI67" i="24"/>
  <c r="AJ66" i="24"/>
  <c r="AI66" i="24"/>
  <c r="AJ65" i="24"/>
  <c r="AI65" i="24"/>
  <c r="AJ64" i="24"/>
  <c r="AI64" i="24"/>
  <c r="AJ63" i="24"/>
  <c r="AI63" i="24"/>
  <c r="AJ62" i="24"/>
  <c r="AI62" i="24"/>
  <c r="AJ61" i="24"/>
  <c r="AI61" i="24"/>
  <c r="AJ60" i="24"/>
  <c r="AI60" i="24"/>
  <c r="AJ59" i="24"/>
  <c r="AI59" i="24"/>
  <c r="AJ58" i="24"/>
  <c r="AI58" i="24"/>
  <c r="AJ57" i="24"/>
  <c r="AI57" i="24"/>
  <c r="AJ56" i="24"/>
  <c r="AI56" i="24"/>
  <c r="AJ55" i="24"/>
  <c r="AI55" i="24"/>
  <c r="AJ54" i="24"/>
  <c r="AI54" i="24"/>
  <c r="AJ53" i="24"/>
  <c r="AI53" i="24"/>
  <c r="AJ52" i="24"/>
  <c r="AI52" i="24"/>
  <c r="AJ51" i="24"/>
  <c r="AI51" i="24"/>
  <c r="AJ50" i="24"/>
  <c r="AI50" i="24"/>
  <c r="AJ49" i="24"/>
  <c r="AI49" i="24"/>
  <c r="AJ48" i="24"/>
  <c r="AI48" i="24"/>
  <c r="AJ47" i="24"/>
  <c r="AI47" i="24"/>
  <c r="AJ46" i="24"/>
  <c r="AI46" i="24"/>
  <c r="AJ45" i="24"/>
  <c r="AI45" i="24"/>
  <c r="AJ44" i="24"/>
  <c r="AI44" i="24"/>
  <c r="AJ43" i="24"/>
  <c r="AI43" i="24"/>
  <c r="AJ42" i="24"/>
  <c r="AI42" i="24"/>
  <c r="AJ41" i="24"/>
  <c r="AI41" i="24"/>
  <c r="AJ40" i="24"/>
  <c r="AI40" i="24"/>
  <c r="AJ39" i="24"/>
  <c r="AI39" i="24"/>
  <c r="AJ38" i="24"/>
  <c r="AI38" i="24"/>
  <c r="AJ37" i="24"/>
  <c r="AI37" i="24"/>
  <c r="AJ36" i="24"/>
  <c r="AI36" i="24"/>
  <c r="AJ35" i="24"/>
  <c r="AI35" i="24"/>
  <c r="AJ34" i="24"/>
  <c r="AI34" i="24"/>
  <c r="AJ33" i="24"/>
  <c r="AI33" i="24"/>
  <c r="AJ32" i="24"/>
  <c r="AI32" i="24"/>
  <c r="AJ31" i="24"/>
  <c r="AI31" i="24"/>
  <c r="AJ30" i="24"/>
  <c r="AI30" i="24"/>
  <c r="AJ29" i="24"/>
  <c r="AI29" i="24"/>
  <c r="AJ28" i="24"/>
  <c r="AI28" i="24"/>
  <c r="AJ27" i="24"/>
  <c r="AI27" i="24"/>
  <c r="AJ26" i="24"/>
  <c r="AI26" i="24"/>
  <c r="AJ25" i="24"/>
  <c r="AI25" i="24"/>
  <c r="AJ24" i="24"/>
  <c r="AI24" i="24"/>
  <c r="AJ23" i="24"/>
  <c r="AI23" i="24"/>
  <c r="AJ22" i="24"/>
  <c r="AI22" i="24"/>
  <c r="AJ21" i="24"/>
  <c r="AI21" i="24"/>
  <c r="AJ20" i="24"/>
  <c r="AI20" i="24"/>
  <c r="AJ19" i="24"/>
  <c r="AI19" i="24"/>
  <c r="AJ18" i="24"/>
  <c r="AI18" i="24"/>
  <c r="AJ17" i="24"/>
  <c r="AI17" i="24"/>
  <c r="AJ16" i="24"/>
  <c r="AI16" i="24"/>
  <c r="AJ15" i="24"/>
  <c r="AI15" i="24"/>
  <c r="AJ14" i="24"/>
  <c r="AL163" i="35"/>
  <c r="AL162" i="35"/>
  <c r="AL161" i="35"/>
  <c r="AL160" i="35"/>
  <c r="AL159" i="35"/>
  <c r="AL158" i="35"/>
  <c r="AL157" i="35"/>
  <c r="AL156" i="35"/>
  <c r="AL155" i="35"/>
  <c r="AL154" i="35"/>
  <c r="AL153" i="35"/>
  <c r="AL152" i="35"/>
  <c r="AL151" i="35"/>
  <c r="AL150" i="35"/>
  <c r="AL149" i="35"/>
  <c r="AL148" i="35"/>
  <c r="AL147" i="35"/>
  <c r="AL146" i="35"/>
  <c r="AL145" i="35"/>
  <c r="AL144" i="35"/>
  <c r="AL143" i="35"/>
  <c r="AL142" i="35"/>
  <c r="AL141" i="35"/>
  <c r="AL140" i="35"/>
  <c r="AL139" i="35"/>
  <c r="AL138" i="35"/>
  <c r="AL137" i="35"/>
  <c r="AL136" i="35"/>
  <c r="AL135" i="35"/>
  <c r="AL134" i="35"/>
  <c r="AL133" i="35"/>
  <c r="AL132" i="35"/>
  <c r="AL131" i="35"/>
  <c r="AL130" i="35"/>
  <c r="AL129" i="35"/>
  <c r="AL128" i="35"/>
  <c r="AL127" i="35"/>
  <c r="AL126" i="35"/>
  <c r="AL125" i="35"/>
  <c r="AL124" i="35"/>
  <c r="AL123" i="35"/>
  <c r="AL122" i="35"/>
  <c r="AL121" i="35"/>
  <c r="AL120" i="35"/>
  <c r="AL119" i="35"/>
  <c r="AL118" i="35"/>
  <c r="AL117" i="35"/>
  <c r="AL116" i="35"/>
  <c r="AL115" i="35"/>
  <c r="AL114" i="35"/>
  <c r="AL113" i="35"/>
  <c r="AL112" i="35"/>
  <c r="AL111" i="35"/>
  <c r="AL110" i="35"/>
  <c r="AL109" i="35"/>
  <c r="AL108" i="35"/>
  <c r="AL107" i="35"/>
  <c r="AL106" i="35"/>
  <c r="AL105" i="35"/>
  <c r="AL104" i="35"/>
  <c r="AL103" i="35"/>
  <c r="AL102" i="35"/>
  <c r="AL101" i="35"/>
  <c r="AL100" i="35"/>
  <c r="AL99" i="35"/>
  <c r="AL98" i="35"/>
  <c r="AL97" i="35"/>
  <c r="AL96" i="35"/>
  <c r="AL95" i="35"/>
  <c r="AL94" i="35"/>
  <c r="AL93" i="35"/>
  <c r="AL92" i="35"/>
  <c r="AL91" i="35"/>
  <c r="AL90" i="35"/>
  <c r="AL89" i="35"/>
  <c r="AL88" i="35"/>
  <c r="AL87" i="35"/>
  <c r="AL86" i="35"/>
  <c r="AL85" i="35"/>
  <c r="AL84" i="35"/>
  <c r="AL83" i="35"/>
  <c r="AL82" i="35"/>
  <c r="AL81" i="35"/>
  <c r="AL80" i="35"/>
  <c r="AL79" i="35"/>
  <c r="AL78" i="35"/>
  <c r="AL77" i="35"/>
  <c r="AL76" i="35"/>
  <c r="AL75" i="35"/>
  <c r="AL74" i="35"/>
  <c r="AL73" i="35"/>
  <c r="AL72" i="35"/>
  <c r="AL71" i="35"/>
  <c r="AL70" i="35"/>
  <c r="AL69" i="35"/>
  <c r="AL68" i="35"/>
  <c r="AL67" i="35"/>
  <c r="AL66" i="35"/>
  <c r="AL65" i="35"/>
  <c r="AL64" i="35"/>
  <c r="AL63" i="35"/>
  <c r="AL62" i="35"/>
  <c r="AL61" i="35"/>
  <c r="AL60" i="35"/>
  <c r="AL59" i="35"/>
  <c r="AL58" i="35"/>
  <c r="AL57" i="35"/>
  <c r="AL56" i="35"/>
  <c r="AL55" i="35"/>
  <c r="AL54" i="35"/>
  <c r="AL53" i="35"/>
  <c r="AL52" i="35"/>
  <c r="AL51" i="35"/>
  <c r="AL50" i="35"/>
  <c r="AL49" i="35"/>
  <c r="AL48" i="35"/>
  <c r="AL47" i="35"/>
  <c r="AL46" i="35"/>
  <c r="AL45" i="35"/>
  <c r="AL44" i="35"/>
  <c r="AL43" i="35"/>
  <c r="AL42" i="35"/>
  <c r="AL41" i="35"/>
  <c r="AL40" i="35"/>
  <c r="AL39" i="35"/>
  <c r="AL38" i="35"/>
  <c r="AL37" i="35"/>
  <c r="AL36" i="35"/>
  <c r="AL35" i="35"/>
  <c r="AL34" i="35"/>
  <c r="AL33" i="35"/>
  <c r="AL32" i="35"/>
  <c r="AL31" i="35"/>
  <c r="AL30" i="35"/>
  <c r="AL29" i="35"/>
  <c r="AL28" i="35"/>
  <c r="AL27" i="35"/>
  <c r="AL26" i="35"/>
  <c r="AL25" i="35"/>
  <c r="AL24" i="35"/>
  <c r="AL23" i="35"/>
  <c r="AL22" i="35"/>
  <c r="AL21" i="35"/>
  <c r="AL20" i="35"/>
  <c r="AL19" i="35"/>
  <c r="AL18" i="35"/>
  <c r="AL17" i="35"/>
  <c r="AL16" i="35"/>
  <c r="AL15" i="35"/>
  <c r="AL14" i="35"/>
  <c r="AK163" i="35"/>
  <c r="AK162" i="35"/>
  <c r="AK161" i="35"/>
  <c r="AK160" i="35"/>
  <c r="AK159" i="35"/>
  <c r="AK158" i="35"/>
  <c r="AK157" i="35"/>
  <c r="AK156" i="35"/>
  <c r="AK155" i="35"/>
  <c r="AK154" i="35"/>
  <c r="AK153" i="35"/>
  <c r="AK152" i="35"/>
  <c r="AK151" i="35"/>
  <c r="AK150" i="35"/>
  <c r="AK149" i="35"/>
  <c r="AK148" i="35"/>
  <c r="AK147" i="35"/>
  <c r="AK146" i="35"/>
  <c r="AK145" i="35"/>
  <c r="AK144" i="35"/>
  <c r="AK143" i="35"/>
  <c r="AK142" i="35"/>
  <c r="AK141" i="35"/>
  <c r="AK140" i="35"/>
  <c r="AK139" i="35"/>
  <c r="AK138" i="35"/>
  <c r="AK137" i="35"/>
  <c r="AK136" i="35"/>
  <c r="AK135" i="35"/>
  <c r="AK134" i="35"/>
  <c r="AK133" i="35"/>
  <c r="AK132" i="35"/>
  <c r="AK131" i="35"/>
  <c r="AK130" i="35"/>
  <c r="AK129" i="35"/>
  <c r="AK128" i="35"/>
  <c r="AK127" i="35"/>
  <c r="AK126" i="35"/>
  <c r="AK125" i="35"/>
  <c r="AK124" i="35"/>
  <c r="AK123" i="35"/>
  <c r="AK122" i="35"/>
  <c r="AK121" i="35"/>
  <c r="AK120" i="35"/>
  <c r="AK119" i="35"/>
  <c r="AK118" i="35"/>
  <c r="AK117" i="35"/>
  <c r="AK116" i="35"/>
  <c r="AK115" i="35"/>
  <c r="AK114" i="35"/>
  <c r="AK113" i="35"/>
  <c r="AK112" i="35"/>
  <c r="AK111" i="35"/>
  <c r="AK110" i="35"/>
  <c r="AK109" i="35"/>
  <c r="AK108" i="35"/>
  <c r="AK107" i="35"/>
  <c r="AK106" i="35"/>
  <c r="AK105" i="35"/>
  <c r="AK104" i="35"/>
  <c r="AK103" i="35"/>
  <c r="AK102" i="35"/>
  <c r="AK101" i="35"/>
  <c r="AK100" i="35"/>
  <c r="AK99" i="35"/>
  <c r="AK98" i="35"/>
  <c r="AK97" i="35"/>
  <c r="AK96" i="35"/>
  <c r="AK95" i="35"/>
  <c r="AK94" i="35"/>
  <c r="AK93" i="35"/>
  <c r="AK92" i="35"/>
  <c r="AK91" i="35"/>
  <c r="AK90" i="35"/>
  <c r="AK89" i="35"/>
  <c r="AK88" i="35"/>
  <c r="AK87" i="35"/>
  <c r="AK86" i="35"/>
  <c r="AK85" i="35"/>
  <c r="AK84" i="35"/>
  <c r="AK83" i="35"/>
  <c r="AK82" i="35"/>
  <c r="AK81" i="35"/>
  <c r="AK80" i="35"/>
  <c r="AK79" i="35"/>
  <c r="AK78" i="35"/>
  <c r="AK77" i="35"/>
  <c r="AK76" i="35"/>
  <c r="AK75" i="35"/>
  <c r="AK74" i="35"/>
  <c r="AK73" i="35"/>
  <c r="AK72" i="35"/>
  <c r="AK71" i="35"/>
  <c r="AK70" i="35"/>
  <c r="AK69" i="35"/>
  <c r="AK68" i="35"/>
  <c r="AK67" i="35"/>
  <c r="AK66" i="35"/>
  <c r="AK65" i="35"/>
  <c r="AK64" i="35"/>
  <c r="AK63" i="35"/>
  <c r="AK62" i="35"/>
  <c r="AK61" i="35"/>
  <c r="AK60" i="35"/>
  <c r="AK59" i="35"/>
  <c r="AK58" i="35"/>
  <c r="AK57" i="35"/>
  <c r="AK56" i="35"/>
  <c r="AK55" i="35"/>
  <c r="AK54" i="35"/>
  <c r="AK53" i="35"/>
  <c r="AK52" i="35"/>
  <c r="AK51" i="35"/>
  <c r="AK50" i="35"/>
  <c r="AK49" i="35"/>
  <c r="AK48" i="35"/>
  <c r="AK47" i="35"/>
  <c r="AK46" i="35"/>
  <c r="AK45" i="35"/>
  <c r="AK44" i="35"/>
  <c r="AK43" i="35"/>
  <c r="AK42" i="35"/>
  <c r="AK41" i="35"/>
  <c r="AK40" i="35"/>
  <c r="AK39" i="35"/>
  <c r="AK38" i="35"/>
  <c r="AK37" i="35"/>
  <c r="AK36" i="35"/>
  <c r="AK35" i="35"/>
  <c r="AK34" i="35"/>
  <c r="AK33" i="35"/>
  <c r="AK32" i="35"/>
  <c r="AK31" i="35"/>
  <c r="AK30" i="35"/>
  <c r="AK29" i="35"/>
  <c r="AK28" i="35"/>
  <c r="AK27" i="35"/>
  <c r="AK26" i="35"/>
  <c r="AK25" i="35"/>
  <c r="AK24" i="35"/>
  <c r="AK23" i="35"/>
  <c r="AK22" i="35"/>
  <c r="AK21" i="35"/>
  <c r="AK20" i="35"/>
  <c r="AK19" i="35"/>
  <c r="AK18" i="35"/>
  <c r="AK17" i="35"/>
  <c r="AK16" i="35"/>
  <c r="AK15" i="35"/>
  <c r="AK14" i="35"/>
  <c r="AL13" i="26" l="1"/>
  <c r="AD7" i="21" s="1"/>
  <c r="AI13" i="24"/>
  <c r="AM4" i="21" s="1"/>
  <c r="AK13" i="34"/>
  <c r="AL4" i="21" s="1"/>
  <c r="AL13" i="28"/>
  <c r="AF7" i="21" s="1"/>
  <c r="AK13" i="30"/>
  <c r="AH7" i="21" s="1"/>
  <c r="AL13" i="33"/>
  <c r="AK7" i="21" s="1"/>
  <c r="AJ13" i="27"/>
  <c r="AE4" i="21" s="1"/>
  <c r="AK13" i="27"/>
  <c r="AE7" i="21" s="1"/>
  <c r="AL13" i="35"/>
  <c r="AN7" i="21" s="1"/>
  <c r="AK13" i="26"/>
  <c r="AD4" i="21" s="1"/>
  <c r="AK13" i="29"/>
  <c r="AG4" i="21" s="1"/>
  <c r="AJ13" i="30"/>
  <c r="AH4" i="21" s="1"/>
  <c r="AK13" i="31"/>
  <c r="AI4" i="21" s="1"/>
  <c r="AJ13" i="32"/>
  <c r="AJ4" i="21" s="1"/>
  <c r="AK13" i="33"/>
  <c r="AK4" i="21" s="1"/>
  <c r="AK13" i="25"/>
  <c r="AC7" i="21" s="1"/>
  <c r="AJ13" i="25"/>
  <c r="AC4" i="21" s="1"/>
  <c r="AJ13" i="24"/>
  <c r="AM7" i="21" s="1"/>
  <c r="AK13" i="35"/>
  <c r="AN4" i="21" s="1"/>
  <c r="AN5" i="21" l="1"/>
  <c r="AJ2" i="21"/>
  <c r="AM5" i="21"/>
  <c r="AN2" i="21"/>
  <c r="AM2" i="21"/>
  <c r="AK5" i="21"/>
  <c r="AF5" i="21" s="1"/>
  <c r="AJ5" i="21"/>
  <c r="AE5" i="21" s="1"/>
  <c r="AK2" i="21"/>
  <c r="AD5" i="21" l="1"/>
  <c r="AF2" i="21"/>
  <c r="AE2" i="21"/>
  <c r="AD2" i="21"/>
  <c r="C163" i="21"/>
  <c r="W163" i="21" s="1"/>
  <c r="C162" i="21"/>
  <c r="W162" i="21" s="1"/>
  <c r="C161" i="21"/>
  <c r="W161" i="21" s="1"/>
  <c r="C160" i="21"/>
  <c r="W160" i="21" s="1"/>
  <c r="C159" i="21"/>
  <c r="W159" i="21" s="1"/>
  <c r="C158" i="21"/>
  <c r="W158" i="21" s="1"/>
  <c r="C157" i="21"/>
  <c r="W157" i="21" s="1"/>
  <c r="C156" i="21"/>
  <c r="W156" i="21" s="1"/>
  <c r="C155" i="21"/>
  <c r="W155" i="21" s="1"/>
  <c r="C154" i="21"/>
  <c r="W154" i="21" s="1"/>
  <c r="C153" i="21"/>
  <c r="W153" i="21" s="1"/>
  <c r="C152" i="21"/>
  <c r="W152" i="21" s="1"/>
  <c r="C151" i="21"/>
  <c r="W151" i="21" s="1"/>
  <c r="C150" i="21"/>
  <c r="W150" i="21" s="1"/>
  <c r="C149" i="21"/>
  <c r="W149" i="21" s="1"/>
  <c r="C148" i="21"/>
  <c r="W148" i="21" s="1"/>
  <c r="C147" i="21"/>
  <c r="W147" i="21" s="1"/>
  <c r="C146" i="21"/>
  <c r="W146" i="21" s="1"/>
  <c r="C145" i="21"/>
  <c r="W145" i="21" s="1"/>
  <c r="C144" i="21"/>
  <c r="W144" i="21" s="1"/>
  <c r="C143" i="21"/>
  <c r="W143" i="21" s="1"/>
  <c r="C142" i="21"/>
  <c r="W142" i="21" s="1"/>
  <c r="C141" i="21"/>
  <c r="W141" i="21" s="1"/>
  <c r="C140" i="21"/>
  <c r="W140" i="21" s="1"/>
  <c r="C139" i="21"/>
  <c r="W139" i="21" s="1"/>
  <c r="C138" i="21"/>
  <c r="W138" i="21" s="1"/>
  <c r="C137" i="21"/>
  <c r="W137" i="21" s="1"/>
  <c r="C136" i="21"/>
  <c r="W136" i="21" s="1"/>
  <c r="C135" i="21"/>
  <c r="W135" i="21" s="1"/>
  <c r="C134" i="21"/>
  <c r="W134" i="21" s="1"/>
  <c r="C133" i="21"/>
  <c r="W133" i="21" s="1"/>
  <c r="C132" i="21"/>
  <c r="W132" i="21" s="1"/>
  <c r="C131" i="21"/>
  <c r="W131" i="21" s="1"/>
  <c r="C130" i="21"/>
  <c r="W130" i="21" s="1"/>
  <c r="C129" i="21"/>
  <c r="W129" i="21" s="1"/>
  <c r="C128" i="21"/>
  <c r="W128" i="21" s="1"/>
  <c r="C127" i="21"/>
  <c r="W127" i="21" s="1"/>
  <c r="C126" i="21"/>
  <c r="W126" i="21" s="1"/>
  <c r="C125" i="21"/>
  <c r="W125" i="21" s="1"/>
  <c r="C124" i="21"/>
  <c r="W124" i="21" s="1"/>
  <c r="C123" i="21"/>
  <c r="W123" i="21" s="1"/>
  <c r="C122" i="21"/>
  <c r="W122" i="21" s="1"/>
  <c r="C121" i="21"/>
  <c r="W121" i="21" s="1"/>
  <c r="C120" i="21"/>
  <c r="W120" i="21" s="1"/>
  <c r="C119" i="21"/>
  <c r="W119" i="21" s="1"/>
  <c r="C118" i="21"/>
  <c r="W118" i="21" s="1"/>
  <c r="C117" i="21"/>
  <c r="W117" i="21" s="1"/>
  <c r="C116" i="21"/>
  <c r="W116" i="21" s="1"/>
  <c r="C115" i="21"/>
  <c r="W115" i="21" s="1"/>
  <c r="C114" i="21"/>
  <c r="W114" i="21" s="1"/>
  <c r="C113" i="21"/>
  <c r="W113" i="21" s="1"/>
  <c r="C112" i="21"/>
  <c r="W112" i="21" s="1"/>
  <c r="C111" i="21"/>
  <c r="W111" i="21" s="1"/>
  <c r="C110" i="21"/>
  <c r="W110" i="21" s="1"/>
  <c r="C109" i="21"/>
  <c r="W109" i="21" s="1"/>
  <c r="C108" i="21"/>
  <c r="W108" i="21" s="1"/>
  <c r="C107" i="21"/>
  <c r="W107" i="21" s="1"/>
  <c r="C106" i="21"/>
  <c r="W106" i="21" s="1"/>
  <c r="C105" i="21"/>
  <c r="W105" i="21" s="1"/>
  <c r="C104" i="21"/>
  <c r="W104" i="21" s="1"/>
  <c r="C103" i="21"/>
  <c r="W103" i="21" s="1"/>
  <c r="C102" i="21"/>
  <c r="W102" i="21" s="1"/>
  <c r="C101" i="21"/>
  <c r="W101" i="21" s="1"/>
  <c r="C100" i="21"/>
  <c r="W100" i="21" s="1"/>
  <c r="C99" i="21"/>
  <c r="W99" i="21" s="1"/>
  <c r="C98" i="21"/>
  <c r="W98" i="21" s="1"/>
  <c r="C97" i="21"/>
  <c r="W97" i="21" s="1"/>
  <c r="C96" i="21"/>
  <c r="W96" i="21" s="1"/>
  <c r="C95" i="21"/>
  <c r="W95" i="21" s="1"/>
  <c r="C94" i="21"/>
  <c r="W94" i="21" s="1"/>
  <c r="C93" i="21"/>
  <c r="W93" i="21" s="1"/>
  <c r="C92" i="21"/>
  <c r="W92" i="21" s="1"/>
  <c r="C91" i="21"/>
  <c r="W91" i="21" s="1"/>
  <c r="C90" i="21"/>
  <c r="W90" i="21" s="1"/>
  <c r="C89" i="21"/>
  <c r="W89" i="21" s="1"/>
  <c r="C88" i="21"/>
  <c r="W88" i="21" s="1"/>
  <c r="C87" i="21"/>
  <c r="W87" i="21" s="1"/>
  <c r="C86" i="21"/>
  <c r="W86" i="21" s="1"/>
  <c r="C85" i="21"/>
  <c r="W85" i="21" s="1"/>
  <c r="C84" i="21"/>
  <c r="W84" i="21" s="1"/>
  <c r="C83" i="21"/>
  <c r="W83" i="21" s="1"/>
  <c r="C82" i="21"/>
  <c r="W82" i="21" s="1"/>
  <c r="C81" i="21"/>
  <c r="W81" i="21" s="1"/>
  <c r="C80" i="21"/>
  <c r="W80" i="21" s="1"/>
  <c r="C79" i="21"/>
  <c r="W79" i="21" s="1"/>
  <c r="C78" i="21"/>
  <c r="W78" i="21" s="1"/>
  <c r="C77" i="21"/>
  <c r="W77" i="21" s="1"/>
  <c r="C76" i="21"/>
  <c r="W76" i="21" s="1"/>
  <c r="C75" i="21"/>
  <c r="W75" i="21" s="1"/>
  <c r="C74" i="21"/>
  <c r="W74" i="21" s="1"/>
  <c r="C73" i="21"/>
  <c r="W73" i="21" s="1"/>
  <c r="C72" i="21"/>
  <c r="W72" i="21" s="1"/>
  <c r="C71" i="21"/>
  <c r="W71" i="21" s="1"/>
  <c r="C70" i="21"/>
  <c r="W70" i="21" s="1"/>
  <c r="C69" i="21"/>
  <c r="W69" i="21" s="1"/>
  <c r="C68" i="21"/>
  <c r="W68" i="21" s="1"/>
  <c r="C67" i="21"/>
  <c r="W67" i="21" s="1"/>
  <c r="C66" i="21"/>
  <c r="W66" i="21" s="1"/>
  <c r="C65" i="21"/>
  <c r="W65" i="21" s="1"/>
  <c r="C64" i="21"/>
  <c r="W64" i="21" s="1"/>
  <c r="C63" i="21"/>
  <c r="W63" i="21" s="1"/>
  <c r="C62" i="21"/>
  <c r="W62" i="21" s="1"/>
  <c r="C61" i="21"/>
  <c r="W61" i="21" s="1"/>
  <c r="C60" i="21"/>
  <c r="W60" i="21" s="1"/>
  <c r="C59" i="21"/>
  <c r="W59" i="21" s="1"/>
  <c r="C58" i="21"/>
  <c r="W58" i="21" s="1"/>
  <c r="C57" i="21"/>
  <c r="W57" i="21" s="1"/>
  <c r="C56" i="21"/>
  <c r="W56" i="21" s="1"/>
  <c r="C55" i="21"/>
  <c r="W55" i="21" s="1"/>
  <c r="C54" i="21"/>
  <c r="W54" i="21" s="1"/>
  <c r="C53" i="21"/>
  <c r="W53" i="21" s="1"/>
  <c r="C52" i="21"/>
  <c r="W52" i="21" s="1"/>
  <c r="C51" i="21"/>
  <c r="W51" i="21" s="1"/>
  <c r="C50" i="21"/>
  <c r="W50" i="21" s="1"/>
  <c r="C49" i="21"/>
  <c r="W49" i="21" s="1"/>
  <c r="C48" i="21"/>
  <c r="W48" i="21" s="1"/>
  <c r="C47" i="21"/>
  <c r="W47" i="21" s="1"/>
  <c r="C46" i="21"/>
  <c r="W46" i="21" s="1"/>
  <c r="C45" i="21"/>
  <c r="W45" i="21" s="1"/>
  <c r="C44" i="21"/>
  <c r="W44" i="21" s="1"/>
  <c r="C43" i="21"/>
  <c r="W43" i="21" s="1"/>
  <c r="C42" i="21"/>
  <c r="W42" i="21" s="1"/>
  <c r="C41" i="21"/>
  <c r="W41" i="21" s="1"/>
  <c r="C40" i="21"/>
  <c r="W40" i="21" s="1"/>
  <c r="C39" i="21"/>
  <c r="W39" i="21" s="1"/>
  <c r="C38" i="21"/>
  <c r="W38" i="21" s="1"/>
  <c r="C37" i="21"/>
  <c r="W37" i="21" s="1"/>
  <c r="C36" i="21"/>
  <c r="W36" i="21" s="1"/>
  <c r="C35" i="21"/>
  <c r="W35" i="21" s="1"/>
  <c r="C34" i="21"/>
  <c r="W34" i="21" s="1"/>
  <c r="C33" i="21"/>
  <c r="W33" i="21" s="1"/>
  <c r="C32" i="21"/>
  <c r="W32" i="21" s="1"/>
  <c r="C31" i="21"/>
  <c r="W31" i="21" s="1"/>
  <c r="C30" i="21"/>
  <c r="W30" i="21" s="1"/>
  <c r="C29" i="21"/>
  <c r="W29" i="21" s="1"/>
  <c r="C28" i="21"/>
  <c r="W28" i="21" s="1"/>
  <c r="C27" i="21"/>
  <c r="W27" i="21" s="1"/>
  <c r="C26" i="21"/>
  <c r="W26" i="21" s="1"/>
  <c r="C25" i="21"/>
  <c r="W25" i="21" s="1"/>
  <c r="C24" i="21"/>
  <c r="W24" i="21" s="1"/>
  <c r="C23" i="21"/>
  <c r="W23" i="21" s="1"/>
  <c r="C22" i="21"/>
  <c r="W22" i="21" s="1"/>
  <c r="C21" i="21"/>
  <c r="W21" i="21" s="1"/>
  <c r="C20" i="21"/>
  <c r="W20" i="21" s="1"/>
  <c r="C19" i="21"/>
  <c r="W19" i="21" s="1"/>
  <c r="C18" i="21"/>
  <c r="W18" i="21" s="1"/>
  <c r="C17" i="21"/>
  <c r="W17" i="21" s="1"/>
  <c r="C16" i="21"/>
  <c r="W16" i="21" s="1"/>
  <c r="C15" i="21"/>
  <c r="W15" i="21" s="1"/>
  <c r="C14" i="21"/>
  <c r="J3" i="22" l="1"/>
  <c r="E89" i="3" s="1"/>
  <c r="K3" i="22"/>
  <c r="F89" i="3" s="1"/>
  <c r="O163" i="21"/>
  <c r="N163" i="21"/>
  <c r="M163" i="21"/>
  <c r="L163" i="21"/>
  <c r="K163" i="21"/>
  <c r="J163" i="21"/>
  <c r="I163" i="21"/>
  <c r="H163" i="21"/>
  <c r="G163" i="21"/>
  <c r="F163" i="21"/>
  <c r="E163" i="21"/>
  <c r="D163" i="21"/>
  <c r="O162" i="21"/>
  <c r="N162" i="21"/>
  <c r="M162" i="21"/>
  <c r="L162" i="21"/>
  <c r="K162" i="21"/>
  <c r="J162" i="21"/>
  <c r="I162" i="21"/>
  <c r="H162" i="21"/>
  <c r="G162" i="21"/>
  <c r="F162" i="21"/>
  <c r="E162" i="21"/>
  <c r="D162" i="21"/>
  <c r="O161" i="21"/>
  <c r="N161" i="21"/>
  <c r="M161" i="21"/>
  <c r="L161" i="21"/>
  <c r="K161" i="21"/>
  <c r="J161" i="21"/>
  <c r="I161" i="21"/>
  <c r="H161" i="21"/>
  <c r="G161" i="21"/>
  <c r="F161" i="21"/>
  <c r="E161" i="21"/>
  <c r="D161" i="21"/>
  <c r="O160" i="21"/>
  <c r="N160" i="21"/>
  <c r="M160" i="21"/>
  <c r="L160" i="21"/>
  <c r="K160" i="21"/>
  <c r="J160" i="21"/>
  <c r="I160" i="21"/>
  <c r="H160" i="21"/>
  <c r="G160" i="21"/>
  <c r="F160" i="21"/>
  <c r="E160" i="21"/>
  <c r="D160" i="21"/>
  <c r="O159" i="21"/>
  <c r="N159" i="21"/>
  <c r="M159" i="21"/>
  <c r="L159" i="21"/>
  <c r="K159" i="21"/>
  <c r="J159" i="21"/>
  <c r="I159" i="21"/>
  <c r="H159" i="21"/>
  <c r="G159" i="21"/>
  <c r="F159" i="21"/>
  <c r="E159" i="21"/>
  <c r="D159" i="21"/>
  <c r="O158" i="21"/>
  <c r="N158" i="21"/>
  <c r="M158" i="21"/>
  <c r="L158" i="21"/>
  <c r="K158" i="21"/>
  <c r="J158" i="21"/>
  <c r="I158" i="21"/>
  <c r="H158" i="21"/>
  <c r="G158" i="21"/>
  <c r="F158" i="21"/>
  <c r="E158" i="21"/>
  <c r="D158" i="21"/>
  <c r="O157" i="21"/>
  <c r="N157" i="21"/>
  <c r="M157" i="21"/>
  <c r="L157" i="21"/>
  <c r="K157" i="21"/>
  <c r="J157" i="21"/>
  <c r="I157" i="21"/>
  <c r="H157" i="21"/>
  <c r="G157" i="21"/>
  <c r="F157" i="21"/>
  <c r="E157" i="21"/>
  <c r="D157" i="21"/>
  <c r="O156" i="21"/>
  <c r="N156" i="21"/>
  <c r="M156" i="21"/>
  <c r="L156" i="21"/>
  <c r="K156" i="21"/>
  <c r="J156" i="21"/>
  <c r="I156" i="21"/>
  <c r="H156" i="21"/>
  <c r="G156" i="21"/>
  <c r="F156" i="21"/>
  <c r="E156" i="21"/>
  <c r="D156" i="21"/>
  <c r="O155" i="21"/>
  <c r="N155" i="21"/>
  <c r="M155" i="21"/>
  <c r="L155" i="21"/>
  <c r="K155" i="21"/>
  <c r="J155" i="21"/>
  <c r="I155" i="21"/>
  <c r="H155" i="21"/>
  <c r="G155" i="21"/>
  <c r="F155" i="21"/>
  <c r="E155" i="21"/>
  <c r="D155" i="21"/>
  <c r="O154" i="21"/>
  <c r="N154" i="21"/>
  <c r="M154" i="21"/>
  <c r="L154" i="21"/>
  <c r="K154" i="21"/>
  <c r="J154" i="21"/>
  <c r="I154" i="21"/>
  <c r="H154" i="21"/>
  <c r="G154" i="21"/>
  <c r="F154" i="21"/>
  <c r="E154" i="21"/>
  <c r="D154" i="21"/>
  <c r="O153" i="21"/>
  <c r="N153" i="21"/>
  <c r="M153" i="21"/>
  <c r="L153" i="21"/>
  <c r="K153" i="21"/>
  <c r="J153" i="21"/>
  <c r="I153" i="21"/>
  <c r="H153" i="21"/>
  <c r="G153" i="21"/>
  <c r="F153" i="21"/>
  <c r="E153" i="21"/>
  <c r="D153" i="21"/>
  <c r="O152" i="21"/>
  <c r="N152" i="21"/>
  <c r="M152" i="21"/>
  <c r="L152" i="21"/>
  <c r="K152" i="21"/>
  <c r="J152" i="21"/>
  <c r="I152" i="21"/>
  <c r="H152" i="21"/>
  <c r="G152" i="21"/>
  <c r="F152" i="21"/>
  <c r="E152" i="21"/>
  <c r="D152" i="21"/>
  <c r="O151" i="21"/>
  <c r="N151" i="21"/>
  <c r="M151" i="21"/>
  <c r="L151" i="21"/>
  <c r="K151" i="21"/>
  <c r="J151" i="21"/>
  <c r="I151" i="21"/>
  <c r="H151" i="21"/>
  <c r="G151" i="21"/>
  <c r="F151" i="21"/>
  <c r="E151" i="21"/>
  <c r="D151" i="21"/>
  <c r="O150" i="21"/>
  <c r="N150" i="21"/>
  <c r="M150" i="21"/>
  <c r="L150" i="21"/>
  <c r="K150" i="21"/>
  <c r="J150" i="21"/>
  <c r="I150" i="21"/>
  <c r="H150" i="21"/>
  <c r="G150" i="21"/>
  <c r="F150" i="21"/>
  <c r="E150" i="21"/>
  <c r="D150" i="21"/>
  <c r="O149" i="21"/>
  <c r="N149" i="21"/>
  <c r="M149" i="21"/>
  <c r="L149" i="21"/>
  <c r="K149" i="21"/>
  <c r="J149" i="21"/>
  <c r="I149" i="21"/>
  <c r="H149" i="21"/>
  <c r="G149" i="21"/>
  <c r="F149" i="21"/>
  <c r="E149" i="21"/>
  <c r="D149" i="21"/>
  <c r="O148" i="21"/>
  <c r="N148" i="21"/>
  <c r="M148" i="21"/>
  <c r="L148" i="21"/>
  <c r="K148" i="21"/>
  <c r="J148" i="21"/>
  <c r="I148" i="21"/>
  <c r="H148" i="21"/>
  <c r="G148" i="21"/>
  <c r="F148" i="21"/>
  <c r="E148" i="21"/>
  <c r="D148" i="21"/>
  <c r="O147" i="21"/>
  <c r="N147" i="21"/>
  <c r="M147" i="21"/>
  <c r="L147" i="21"/>
  <c r="K147" i="21"/>
  <c r="J147" i="21"/>
  <c r="I147" i="21"/>
  <c r="H147" i="21"/>
  <c r="G147" i="21"/>
  <c r="F147" i="21"/>
  <c r="E147" i="21"/>
  <c r="D147" i="21"/>
  <c r="O146" i="21"/>
  <c r="N146" i="21"/>
  <c r="M146" i="21"/>
  <c r="L146" i="21"/>
  <c r="K146" i="21"/>
  <c r="J146" i="21"/>
  <c r="I146" i="21"/>
  <c r="H146" i="21"/>
  <c r="G146" i="21"/>
  <c r="F146" i="21"/>
  <c r="E146" i="21"/>
  <c r="D146" i="21"/>
  <c r="O145" i="21"/>
  <c r="N145" i="21"/>
  <c r="M145" i="21"/>
  <c r="L145" i="21"/>
  <c r="K145" i="21"/>
  <c r="J145" i="21"/>
  <c r="I145" i="21"/>
  <c r="H145" i="21"/>
  <c r="G145" i="21"/>
  <c r="F145" i="21"/>
  <c r="E145" i="21"/>
  <c r="D145" i="21"/>
  <c r="O144" i="21"/>
  <c r="N144" i="21"/>
  <c r="M144" i="21"/>
  <c r="L144" i="21"/>
  <c r="K144" i="21"/>
  <c r="J144" i="21"/>
  <c r="I144" i="21"/>
  <c r="H144" i="21"/>
  <c r="G144" i="21"/>
  <c r="F144" i="21"/>
  <c r="E144" i="21"/>
  <c r="D144" i="21"/>
  <c r="O143" i="21"/>
  <c r="N143" i="21"/>
  <c r="M143" i="21"/>
  <c r="L143" i="21"/>
  <c r="K143" i="21"/>
  <c r="J143" i="21"/>
  <c r="I143" i="21"/>
  <c r="H143" i="21"/>
  <c r="G143" i="21"/>
  <c r="F143" i="21"/>
  <c r="E143" i="21"/>
  <c r="D143" i="21"/>
  <c r="O142" i="21"/>
  <c r="N142" i="21"/>
  <c r="M142" i="21"/>
  <c r="L142" i="21"/>
  <c r="K142" i="21"/>
  <c r="J142" i="21"/>
  <c r="I142" i="21"/>
  <c r="H142" i="21"/>
  <c r="G142" i="21"/>
  <c r="F142" i="21"/>
  <c r="E142" i="21"/>
  <c r="D142" i="21"/>
  <c r="O141" i="21"/>
  <c r="N141" i="21"/>
  <c r="M141" i="21"/>
  <c r="L141" i="21"/>
  <c r="K141" i="21"/>
  <c r="J141" i="21"/>
  <c r="I141" i="21"/>
  <c r="H141" i="21"/>
  <c r="G141" i="21"/>
  <c r="F141" i="21"/>
  <c r="E141" i="21"/>
  <c r="D141" i="21"/>
  <c r="O140" i="21"/>
  <c r="N140" i="21"/>
  <c r="M140" i="21"/>
  <c r="L140" i="21"/>
  <c r="K140" i="21"/>
  <c r="J140" i="21"/>
  <c r="I140" i="21"/>
  <c r="H140" i="21"/>
  <c r="G140" i="21"/>
  <c r="F140" i="21"/>
  <c r="E140" i="21"/>
  <c r="D140" i="21"/>
  <c r="O139" i="21"/>
  <c r="N139" i="21"/>
  <c r="M139" i="21"/>
  <c r="L139" i="21"/>
  <c r="K139" i="21"/>
  <c r="J139" i="21"/>
  <c r="I139" i="21"/>
  <c r="H139" i="21"/>
  <c r="G139" i="21"/>
  <c r="F139" i="21"/>
  <c r="E139" i="21"/>
  <c r="D139" i="21"/>
  <c r="O138" i="21"/>
  <c r="N138" i="21"/>
  <c r="M138" i="21"/>
  <c r="L138" i="21"/>
  <c r="K138" i="21"/>
  <c r="J138" i="21"/>
  <c r="I138" i="21"/>
  <c r="H138" i="21"/>
  <c r="G138" i="21"/>
  <c r="F138" i="21"/>
  <c r="E138" i="21"/>
  <c r="D138" i="21"/>
  <c r="O137" i="21"/>
  <c r="N137" i="21"/>
  <c r="M137" i="21"/>
  <c r="L137" i="21"/>
  <c r="K137" i="21"/>
  <c r="J137" i="21"/>
  <c r="I137" i="21"/>
  <c r="H137" i="21"/>
  <c r="G137" i="21"/>
  <c r="F137" i="21"/>
  <c r="E137" i="21"/>
  <c r="D137" i="21"/>
  <c r="O136" i="21"/>
  <c r="N136" i="21"/>
  <c r="M136" i="21"/>
  <c r="L136" i="21"/>
  <c r="K136" i="21"/>
  <c r="J136" i="21"/>
  <c r="I136" i="21"/>
  <c r="H136" i="21"/>
  <c r="G136" i="21"/>
  <c r="F136" i="21"/>
  <c r="E136" i="21"/>
  <c r="D136" i="21"/>
  <c r="O135" i="21"/>
  <c r="N135" i="21"/>
  <c r="M135" i="21"/>
  <c r="L135" i="21"/>
  <c r="K135" i="21"/>
  <c r="J135" i="21"/>
  <c r="I135" i="21"/>
  <c r="H135" i="21"/>
  <c r="G135" i="21"/>
  <c r="F135" i="21"/>
  <c r="E135" i="21"/>
  <c r="D135" i="21"/>
  <c r="O134" i="21"/>
  <c r="N134" i="21"/>
  <c r="M134" i="21"/>
  <c r="L134" i="21"/>
  <c r="K134" i="21"/>
  <c r="J134" i="21"/>
  <c r="I134" i="21"/>
  <c r="H134" i="21"/>
  <c r="G134" i="21"/>
  <c r="F134" i="21"/>
  <c r="E134" i="21"/>
  <c r="D134" i="21"/>
  <c r="O133" i="21"/>
  <c r="N133" i="21"/>
  <c r="M133" i="21"/>
  <c r="L133" i="21"/>
  <c r="K133" i="21"/>
  <c r="J133" i="21"/>
  <c r="I133" i="21"/>
  <c r="H133" i="21"/>
  <c r="G133" i="21"/>
  <c r="F133" i="21"/>
  <c r="E133" i="21"/>
  <c r="D133" i="21"/>
  <c r="O132" i="21"/>
  <c r="N132" i="21"/>
  <c r="M132" i="21"/>
  <c r="L132" i="21"/>
  <c r="K132" i="21"/>
  <c r="J132" i="21"/>
  <c r="I132" i="21"/>
  <c r="H132" i="21"/>
  <c r="G132" i="21"/>
  <c r="F132" i="21"/>
  <c r="E132" i="21"/>
  <c r="D132" i="21"/>
  <c r="O131" i="21"/>
  <c r="N131" i="21"/>
  <c r="M131" i="21"/>
  <c r="L131" i="21"/>
  <c r="K131" i="21"/>
  <c r="J131" i="21"/>
  <c r="I131" i="21"/>
  <c r="H131" i="21"/>
  <c r="G131" i="21"/>
  <c r="F131" i="21"/>
  <c r="E131" i="21"/>
  <c r="D131" i="21"/>
  <c r="O130" i="21"/>
  <c r="N130" i="21"/>
  <c r="M130" i="21"/>
  <c r="L130" i="21"/>
  <c r="K130" i="21"/>
  <c r="J130" i="21"/>
  <c r="I130" i="21"/>
  <c r="H130" i="21"/>
  <c r="G130" i="21"/>
  <c r="F130" i="21"/>
  <c r="E130" i="21"/>
  <c r="D130" i="21"/>
  <c r="O129" i="21"/>
  <c r="N129" i="21"/>
  <c r="M129" i="21"/>
  <c r="L129" i="21"/>
  <c r="K129" i="21"/>
  <c r="J129" i="21"/>
  <c r="I129" i="21"/>
  <c r="H129" i="21"/>
  <c r="G129" i="21"/>
  <c r="F129" i="21"/>
  <c r="E129" i="21"/>
  <c r="D129" i="21"/>
  <c r="O128" i="21"/>
  <c r="N128" i="21"/>
  <c r="M128" i="21"/>
  <c r="L128" i="21"/>
  <c r="K128" i="21"/>
  <c r="J128" i="21"/>
  <c r="I128" i="21"/>
  <c r="H128" i="21"/>
  <c r="G128" i="21"/>
  <c r="F128" i="21"/>
  <c r="E128" i="21"/>
  <c r="D128" i="21"/>
  <c r="O127" i="21"/>
  <c r="N127" i="21"/>
  <c r="M127" i="21"/>
  <c r="L127" i="21"/>
  <c r="K127" i="21"/>
  <c r="J127" i="21"/>
  <c r="I127" i="21"/>
  <c r="H127" i="21"/>
  <c r="G127" i="21"/>
  <c r="F127" i="21"/>
  <c r="E127" i="21"/>
  <c r="D127" i="21"/>
  <c r="O126" i="21"/>
  <c r="N126" i="21"/>
  <c r="M126" i="21"/>
  <c r="L126" i="21"/>
  <c r="K126" i="21"/>
  <c r="J126" i="21"/>
  <c r="I126" i="21"/>
  <c r="H126" i="21"/>
  <c r="G126" i="21"/>
  <c r="F126" i="21"/>
  <c r="E126" i="21"/>
  <c r="D126" i="21"/>
  <c r="O125" i="21"/>
  <c r="N125" i="21"/>
  <c r="M125" i="21"/>
  <c r="L125" i="21"/>
  <c r="K125" i="21"/>
  <c r="J125" i="21"/>
  <c r="I125" i="21"/>
  <c r="H125" i="21"/>
  <c r="G125" i="21"/>
  <c r="F125" i="21"/>
  <c r="E125" i="21"/>
  <c r="D125" i="21"/>
  <c r="O124" i="21"/>
  <c r="N124" i="21"/>
  <c r="M124" i="21"/>
  <c r="L124" i="21"/>
  <c r="K124" i="21"/>
  <c r="J124" i="21"/>
  <c r="I124" i="21"/>
  <c r="H124" i="21"/>
  <c r="G124" i="21"/>
  <c r="F124" i="21"/>
  <c r="E124" i="21"/>
  <c r="D124" i="21"/>
  <c r="O123" i="21"/>
  <c r="N123" i="21"/>
  <c r="M123" i="21"/>
  <c r="L123" i="21"/>
  <c r="K123" i="21"/>
  <c r="J123" i="21"/>
  <c r="I123" i="21"/>
  <c r="H123" i="21"/>
  <c r="G123" i="21"/>
  <c r="F123" i="21"/>
  <c r="E123" i="21"/>
  <c r="D123" i="21"/>
  <c r="O122" i="21"/>
  <c r="N122" i="21"/>
  <c r="M122" i="21"/>
  <c r="L122" i="21"/>
  <c r="K122" i="21"/>
  <c r="J122" i="21"/>
  <c r="I122" i="21"/>
  <c r="H122" i="21"/>
  <c r="G122" i="21"/>
  <c r="F122" i="21"/>
  <c r="E122" i="21"/>
  <c r="D122" i="21"/>
  <c r="O121" i="21"/>
  <c r="N121" i="21"/>
  <c r="M121" i="21"/>
  <c r="L121" i="21"/>
  <c r="K121" i="21"/>
  <c r="J121" i="21"/>
  <c r="I121" i="21"/>
  <c r="H121" i="21"/>
  <c r="G121" i="21"/>
  <c r="F121" i="21"/>
  <c r="E121" i="21"/>
  <c r="D121" i="21"/>
  <c r="O120" i="21"/>
  <c r="N120" i="21"/>
  <c r="M120" i="21"/>
  <c r="L120" i="21"/>
  <c r="K120" i="21"/>
  <c r="J120" i="21"/>
  <c r="I120" i="21"/>
  <c r="H120" i="21"/>
  <c r="G120" i="21"/>
  <c r="F120" i="21"/>
  <c r="E120" i="21"/>
  <c r="D120" i="21"/>
  <c r="O119" i="21"/>
  <c r="N119" i="21"/>
  <c r="M119" i="21"/>
  <c r="L119" i="21"/>
  <c r="K119" i="21"/>
  <c r="J119" i="21"/>
  <c r="I119" i="21"/>
  <c r="H119" i="21"/>
  <c r="G119" i="21"/>
  <c r="F119" i="21"/>
  <c r="E119" i="21"/>
  <c r="D119" i="21"/>
  <c r="O118" i="21"/>
  <c r="N118" i="21"/>
  <c r="M118" i="21"/>
  <c r="L118" i="21"/>
  <c r="K118" i="21"/>
  <c r="J118" i="21"/>
  <c r="I118" i="21"/>
  <c r="H118" i="21"/>
  <c r="G118" i="21"/>
  <c r="F118" i="21"/>
  <c r="E118" i="21"/>
  <c r="D118" i="21"/>
  <c r="O117" i="21"/>
  <c r="N117" i="21"/>
  <c r="M117" i="21"/>
  <c r="L117" i="21"/>
  <c r="K117" i="21"/>
  <c r="J117" i="21"/>
  <c r="I117" i="21"/>
  <c r="H117" i="21"/>
  <c r="G117" i="21"/>
  <c r="F117" i="21"/>
  <c r="E117" i="21"/>
  <c r="D117" i="21"/>
  <c r="O116" i="21"/>
  <c r="N116" i="21"/>
  <c r="M116" i="21"/>
  <c r="L116" i="21"/>
  <c r="K116" i="21"/>
  <c r="J116" i="21"/>
  <c r="I116" i="21"/>
  <c r="H116" i="21"/>
  <c r="G116" i="21"/>
  <c r="F116" i="21"/>
  <c r="E116" i="21"/>
  <c r="D116" i="21"/>
  <c r="O115" i="21"/>
  <c r="N115" i="21"/>
  <c r="M115" i="21"/>
  <c r="L115" i="21"/>
  <c r="K115" i="21"/>
  <c r="J115" i="21"/>
  <c r="I115" i="21"/>
  <c r="H115" i="21"/>
  <c r="G115" i="21"/>
  <c r="F115" i="21"/>
  <c r="E115" i="21"/>
  <c r="D115" i="21"/>
  <c r="O114" i="21"/>
  <c r="N114" i="21"/>
  <c r="M114" i="21"/>
  <c r="L114" i="21"/>
  <c r="K114" i="21"/>
  <c r="J114" i="21"/>
  <c r="I114" i="21"/>
  <c r="H114" i="21"/>
  <c r="G114" i="21"/>
  <c r="F114" i="21"/>
  <c r="E114" i="21"/>
  <c r="D114" i="21"/>
  <c r="O113" i="21"/>
  <c r="N113" i="21"/>
  <c r="M113" i="21"/>
  <c r="L113" i="21"/>
  <c r="K113" i="21"/>
  <c r="J113" i="21"/>
  <c r="I113" i="21"/>
  <c r="H113" i="21"/>
  <c r="G113" i="21"/>
  <c r="F113" i="21"/>
  <c r="E113" i="21"/>
  <c r="D113" i="21"/>
  <c r="O112" i="21"/>
  <c r="N112" i="21"/>
  <c r="M112" i="21"/>
  <c r="L112" i="21"/>
  <c r="K112" i="21"/>
  <c r="J112" i="21"/>
  <c r="I112" i="21"/>
  <c r="H112" i="21"/>
  <c r="G112" i="21"/>
  <c r="F112" i="21"/>
  <c r="E112" i="21"/>
  <c r="D112" i="21"/>
  <c r="O111" i="21"/>
  <c r="N111" i="21"/>
  <c r="M111" i="21"/>
  <c r="L111" i="21"/>
  <c r="K111" i="21"/>
  <c r="J111" i="21"/>
  <c r="I111" i="21"/>
  <c r="H111" i="21"/>
  <c r="G111" i="21"/>
  <c r="F111" i="21"/>
  <c r="E111" i="21"/>
  <c r="D111" i="21"/>
  <c r="O110" i="21"/>
  <c r="N110" i="21"/>
  <c r="M110" i="21"/>
  <c r="L110" i="21"/>
  <c r="K110" i="21"/>
  <c r="J110" i="21"/>
  <c r="I110" i="21"/>
  <c r="H110" i="21"/>
  <c r="G110" i="21"/>
  <c r="F110" i="21"/>
  <c r="E110" i="21"/>
  <c r="D110" i="21"/>
  <c r="O109" i="21"/>
  <c r="N109" i="21"/>
  <c r="M109" i="21"/>
  <c r="L109" i="21"/>
  <c r="K109" i="21"/>
  <c r="J109" i="21"/>
  <c r="I109" i="21"/>
  <c r="H109" i="21"/>
  <c r="G109" i="21"/>
  <c r="F109" i="21"/>
  <c r="E109" i="21"/>
  <c r="D109" i="21"/>
  <c r="O108" i="21"/>
  <c r="N108" i="21"/>
  <c r="M108" i="21"/>
  <c r="L108" i="21"/>
  <c r="K108" i="21"/>
  <c r="J108" i="21"/>
  <c r="I108" i="21"/>
  <c r="H108" i="21"/>
  <c r="G108" i="21"/>
  <c r="F108" i="21"/>
  <c r="E108" i="21"/>
  <c r="D108" i="21"/>
  <c r="O107" i="21"/>
  <c r="N107" i="21"/>
  <c r="M107" i="21"/>
  <c r="L107" i="21"/>
  <c r="K107" i="21"/>
  <c r="J107" i="21"/>
  <c r="I107" i="21"/>
  <c r="H107" i="21"/>
  <c r="G107" i="21"/>
  <c r="F107" i="21"/>
  <c r="E107" i="21"/>
  <c r="D107" i="21"/>
  <c r="O106" i="21"/>
  <c r="N106" i="21"/>
  <c r="M106" i="21"/>
  <c r="L106" i="21"/>
  <c r="K106" i="21"/>
  <c r="J106" i="21"/>
  <c r="I106" i="21"/>
  <c r="H106" i="21"/>
  <c r="G106" i="21"/>
  <c r="F106" i="21"/>
  <c r="E106" i="21"/>
  <c r="D106" i="21"/>
  <c r="O105" i="21"/>
  <c r="N105" i="21"/>
  <c r="M105" i="21"/>
  <c r="L105" i="21"/>
  <c r="K105" i="21"/>
  <c r="J105" i="21"/>
  <c r="I105" i="21"/>
  <c r="H105" i="21"/>
  <c r="G105" i="21"/>
  <c r="F105" i="21"/>
  <c r="E105" i="21"/>
  <c r="D105" i="21"/>
  <c r="O104" i="21"/>
  <c r="N104" i="21"/>
  <c r="M104" i="21"/>
  <c r="L104" i="21"/>
  <c r="K104" i="21"/>
  <c r="J104" i="21"/>
  <c r="I104" i="21"/>
  <c r="H104" i="21"/>
  <c r="G104" i="21"/>
  <c r="F104" i="21"/>
  <c r="E104" i="21"/>
  <c r="D104" i="21"/>
  <c r="O103" i="21"/>
  <c r="N103" i="21"/>
  <c r="M103" i="21"/>
  <c r="L103" i="21"/>
  <c r="K103" i="21"/>
  <c r="J103" i="21"/>
  <c r="I103" i="21"/>
  <c r="H103" i="21"/>
  <c r="G103" i="21"/>
  <c r="F103" i="21"/>
  <c r="E103" i="21"/>
  <c r="D103" i="21"/>
  <c r="O102" i="21"/>
  <c r="N102" i="21"/>
  <c r="M102" i="21"/>
  <c r="L102" i="21"/>
  <c r="K102" i="21"/>
  <c r="J102" i="21"/>
  <c r="I102" i="21"/>
  <c r="H102" i="21"/>
  <c r="G102" i="21"/>
  <c r="F102" i="21"/>
  <c r="E102" i="21"/>
  <c r="D102" i="21"/>
  <c r="O101" i="21"/>
  <c r="N101" i="21"/>
  <c r="M101" i="21"/>
  <c r="L101" i="21"/>
  <c r="K101" i="21"/>
  <c r="J101" i="21"/>
  <c r="I101" i="21"/>
  <c r="H101" i="21"/>
  <c r="G101" i="21"/>
  <c r="F101" i="21"/>
  <c r="E101" i="21"/>
  <c r="D101" i="21"/>
  <c r="O100" i="21"/>
  <c r="N100" i="21"/>
  <c r="M100" i="21"/>
  <c r="L100" i="21"/>
  <c r="K100" i="21"/>
  <c r="J100" i="21"/>
  <c r="I100" i="21"/>
  <c r="H100" i="21"/>
  <c r="G100" i="21"/>
  <c r="F100" i="21"/>
  <c r="E100" i="21"/>
  <c r="D100" i="21"/>
  <c r="O99" i="21"/>
  <c r="N99" i="21"/>
  <c r="M99" i="21"/>
  <c r="L99" i="21"/>
  <c r="K99" i="21"/>
  <c r="J99" i="21"/>
  <c r="I99" i="21"/>
  <c r="H99" i="21"/>
  <c r="G99" i="21"/>
  <c r="F99" i="21"/>
  <c r="E99" i="21"/>
  <c r="D99" i="21"/>
  <c r="O98" i="21"/>
  <c r="N98" i="21"/>
  <c r="M98" i="21"/>
  <c r="L98" i="21"/>
  <c r="K98" i="21"/>
  <c r="J98" i="21"/>
  <c r="I98" i="21"/>
  <c r="H98" i="21"/>
  <c r="G98" i="21"/>
  <c r="F98" i="21"/>
  <c r="E98" i="21"/>
  <c r="D98" i="21"/>
  <c r="O97" i="21"/>
  <c r="N97" i="21"/>
  <c r="M97" i="21"/>
  <c r="L97" i="21"/>
  <c r="K97" i="21"/>
  <c r="J97" i="21"/>
  <c r="I97" i="21"/>
  <c r="H97" i="21"/>
  <c r="G97" i="21"/>
  <c r="F97" i="21"/>
  <c r="E97" i="21"/>
  <c r="D97" i="21"/>
  <c r="O96" i="21"/>
  <c r="N96" i="21"/>
  <c r="M96" i="21"/>
  <c r="L96" i="21"/>
  <c r="K96" i="21"/>
  <c r="J96" i="21"/>
  <c r="I96" i="21"/>
  <c r="H96" i="21"/>
  <c r="G96" i="21"/>
  <c r="F96" i="21"/>
  <c r="E96" i="21"/>
  <c r="D96" i="21"/>
  <c r="O95" i="21"/>
  <c r="N95" i="21"/>
  <c r="M95" i="21"/>
  <c r="L95" i="21"/>
  <c r="K95" i="21"/>
  <c r="J95" i="21"/>
  <c r="I95" i="21"/>
  <c r="H95" i="21"/>
  <c r="G95" i="21"/>
  <c r="F95" i="21"/>
  <c r="E95" i="21"/>
  <c r="D95" i="21"/>
  <c r="O94" i="21"/>
  <c r="N94" i="21"/>
  <c r="M94" i="21"/>
  <c r="L94" i="21"/>
  <c r="K94" i="21"/>
  <c r="J94" i="21"/>
  <c r="I94" i="21"/>
  <c r="H94" i="21"/>
  <c r="G94" i="21"/>
  <c r="F94" i="21"/>
  <c r="E94" i="21"/>
  <c r="D94" i="21"/>
  <c r="O93" i="21"/>
  <c r="N93" i="21"/>
  <c r="M93" i="21"/>
  <c r="L93" i="21"/>
  <c r="K93" i="21"/>
  <c r="J93" i="21"/>
  <c r="I93" i="21"/>
  <c r="H93" i="21"/>
  <c r="G93" i="21"/>
  <c r="F93" i="21"/>
  <c r="E93" i="21"/>
  <c r="D93" i="21"/>
  <c r="O92" i="21"/>
  <c r="N92" i="21"/>
  <c r="M92" i="21"/>
  <c r="L92" i="21"/>
  <c r="K92" i="21"/>
  <c r="J92" i="21"/>
  <c r="I92" i="21"/>
  <c r="H92" i="21"/>
  <c r="G92" i="21"/>
  <c r="F92" i="21"/>
  <c r="E92" i="21"/>
  <c r="D92" i="21"/>
  <c r="O91" i="21"/>
  <c r="N91" i="21"/>
  <c r="M91" i="21"/>
  <c r="L91" i="21"/>
  <c r="K91" i="21"/>
  <c r="J91" i="21"/>
  <c r="I91" i="21"/>
  <c r="H91" i="21"/>
  <c r="G91" i="21"/>
  <c r="F91" i="21"/>
  <c r="E91" i="21"/>
  <c r="D91" i="21"/>
  <c r="O90" i="21"/>
  <c r="N90" i="21"/>
  <c r="M90" i="21"/>
  <c r="L90" i="21"/>
  <c r="K90" i="21"/>
  <c r="J90" i="21"/>
  <c r="I90" i="21"/>
  <c r="H90" i="21"/>
  <c r="G90" i="21"/>
  <c r="F90" i="21"/>
  <c r="E90" i="21"/>
  <c r="D90" i="21"/>
  <c r="O89" i="21"/>
  <c r="N89" i="21"/>
  <c r="M89" i="21"/>
  <c r="L89" i="21"/>
  <c r="K89" i="21"/>
  <c r="J89" i="21"/>
  <c r="I89" i="21"/>
  <c r="H89" i="21"/>
  <c r="G89" i="21"/>
  <c r="F89" i="21"/>
  <c r="E89" i="21"/>
  <c r="D89" i="21"/>
  <c r="O88" i="21"/>
  <c r="N88" i="21"/>
  <c r="M88" i="21"/>
  <c r="L88" i="21"/>
  <c r="K88" i="21"/>
  <c r="J88" i="21"/>
  <c r="I88" i="21"/>
  <c r="H88" i="21"/>
  <c r="G88" i="21"/>
  <c r="F88" i="21"/>
  <c r="E88" i="21"/>
  <c r="D88" i="21"/>
  <c r="O87" i="21"/>
  <c r="N87" i="21"/>
  <c r="M87" i="21"/>
  <c r="L87" i="21"/>
  <c r="K87" i="21"/>
  <c r="J87" i="21"/>
  <c r="I87" i="21"/>
  <c r="H87" i="21"/>
  <c r="G87" i="21"/>
  <c r="F87" i="21"/>
  <c r="E87" i="21"/>
  <c r="D87" i="21"/>
  <c r="O86" i="21"/>
  <c r="N86" i="21"/>
  <c r="M86" i="21"/>
  <c r="L86" i="21"/>
  <c r="K86" i="21"/>
  <c r="J86" i="21"/>
  <c r="I86" i="21"/>
  <c r="H86" i="21"/>
  <c r="G86" i="21"/>
  <c r="F86" i="21"/>
  <c r="E86" i="21"/>
  <c r="D86" i="21"/>
  <c r="O85" i="21"/>
  <c r="N85" i="21"/>
  <c r="M85" i="21"/>
  <c r="L85" i="21"/>
  <c r="K85" i="21"/>
  <c r="J85" i="21"/>
  <c r="I85" i="21"/>
  <c r="H85" i="21"/>
  <c r="G85" i="21"/>
  <c r="F85" i="21"/>
  <c r="E85" i="21"/>
  <c r="D85" i="21"/>
  <c r="O84" i="21"/>
  <c r="N84" i="21"/>
  <c r="M84" i="21"/>
  <c r="L84" i="21"/>
  <c r="K84" i="21"/>
  <c r="J84" i="21"/>
  <c r="I84" i="21"/>
  <c r="H84" i="21"/>
  <c r="G84" i="21"/>
  <c r="F84" i="21"/>
  <c r="E84" i="21"/>
  <c r="D84" i="21"/>
  <c r="O83" i="21"/>
  <c r="N83" i="21"/>
  <c r="M83" i="21"/>
  <c r="L83" i="21"/>
  <c r="K83" i="21"/>
  <c r="J83" i="21"/>
  <c r="I83" i="21"/>
  <c r="H83" i="21"/>
  <c r="G83" i="21"/>
  <c r="F83" i="21"/>
  <c r="E83" i="21"/>
  <c r="D83" i="21"/>
  <c r="O82" i="21"/>
  <c r="N82" i="21"/>
  <c r="M82" i="21"/>
  <c r="L82" i="21"/>
  <c r="K82" i="21"/>
  <c r="J82" i="21"/>
  <c r="I82" i="21"/>
  <c r="H82" i="21"/>
  <c r="G82" i="21"/>
  <c r="F82" i="21"/>
  <c r="E82" i="21"/>
  <c r="D82" i="21"/>
  <c r="O81" i="21"/>
  <c r="N81" i="21"/>
  <c r="M81" i="21"/>
  <c r="L81" i="21"/>
  <c r="K81" i="21"/>
  <c r="J81" i="21"/>
  <c r="I81" i="21"/>
  <c r="H81" i="21"/>
  <c r="G81" i="21"/>
  <c r="F81" i="21"/>
  <c r="E81" i="21"/>
  <c r="D81" i="21"/>
  <c r="O80" i="21"/>
  <c r="N80" i="21"/>
  <c r="M80" i="21"/>
  <c r="L80" i="21"/>
  <c r="K80" i="21"/>
  <c r="J80" i="21"/>
  <c r="I80" i="21"/>
  <c r="H80" i="21"/>
  <c r="G80" i="21"/>
  <c r="F80" i="21"/>
  <c r="E80" i="21"/>
  <c r="D80" i="21"/>
  <c r="O79" i="21"/>
  <c r="N79" i="21"/>
  <c r="M79" i="21"/>
  <c r="L79" i="21"/>
  <c r="K79" i="21"/>
  <c r="J79" i="21"/>
  <c r="I79" i="21"/>
  <c r="H79" i="21"/>
  <c r="G79" i="21"/>
  <c r="F79" i="21"/>
  <c r="E79" i="21"/>
  <c r="D79" i="21"/>
  <c r="O78" i="21"/>
  <c r="N78" i="21"/>
  <c r="M78" i="21"/>
  <c r="L78" i="21"/>
  <c r="K78" i="21"/>
  <c r="J78" i="21"/>
  <c r="I78" i="21"/>
  <c r="H78" i="21"/>
  <c r="G78" i="21"/>
  <c r="F78" i="21"/>
  <c r="E78" i="21"/>
  <c r="D78" i="21"/>
  <c r="O77" i="21"/>
  <c r="N77" i="21"/>
  <c r="M77" i="21"/>
  <c r="L77" i="21"/>
  <c r="K77" i="21"/>
  <c r="J77" i="21"/>
  <c r="I77" i="21"/>
  <c r="H77" i="21"/>
  <c r="G77" i="21"/>
  <c r="F77" i="21"/>
  <c r="E77" i="21"/>
  <c r="D77" i="21"/>
  <c r="O76" i="21"/>
  <c r="N76" i="21"/>
  <c r="M76" i="21"/>
  <c r="L76" i="21"/>
  <c r="K76" i="21"/>
  <c r="J76" i="21"/>
  <c r="I76" i="21"/>
  <c r="H76" i="21"/>
  <c r="G76" i="21"/>
  <c r="F76" i="21"/>
  <c r="E76" i="21"/>
  <c r="D76" i="21"/>
  <c r="O75" i="21"/>
  <c r="N75" i="21"/>
  <c r="M75" i="21"/>
  <c r="L75" i="21"/>
  <c r="K75" i="21"/>
  <c r="J75" i="21"/>
  <c r="I75" i="21"/>
  <c r="H75" i="21"/>
  <c r="G75" i="21"/>
  <c r="F75" i="21"/>
  <c r="E75" i="21"/>
  <c r="D75" i="21"/>
  <c r="O74" i="21"/>
  <c r="N74" i="21"/>
  <c r="M74" i="21"/>
  <c r="L74" i="21"/>
  <c r="K74" i="21"/>
  <c r="J74" i="21"/>
  <c r="I74" i="21"/>
  <c r="H74" i="21"/>
  <c r="G74" i="21"/>
  <c r="F74" i="21"/>
  <c r="E74" i="21"/>
  <c r="D74" i="21"/>
  <c r="O73" i="21"/>
  <c r="N73" i="21"/>
  <c r="M73" i="21"/>
  <c r="L73" i="21"/>
  <c r="K73" i="21"/>
  <c r="J73" i="21"/>
  <c r="I73" i="21"/>
  <c r="H73" i="21"/>
  <c r="G73" i="21"/>
  <c r="F73" i="21"/>
  <c r="E73" i="21"/>
  <c r="D73" i="21"/>
  <c r="O72" i="21"/>
  <c r="N72" i="21"/>
  <c r="M72" i="21"/>
  <c r="L72" i="21"/>
  <c r="K72" i="21"/>
  <c r="J72" i="21"/>
  <c r="I72" i="21"/>
  <c r="H72" i="21"/>
  <c r="G72" i="21"/>
  <c r="F72" i="21"/>
  <c r="E72" i="21"/>
  <c r="D72" i="21"/>
  <c r="O71" i="21"/>
  <c r="N71" i="21"/>
  <c r="M71" i="21"/>
  <c r="L71" i="21"/>
  <c r="K71" i="21"/>
  <c r="J71" i="21"/>
  <c r="I71" i="21"/>
  <c r="H71" i="21"/>
  <c r="G71" i="21"/>
  <c r="F71" i="21"/>
  <c r="E71" i="21"/>
  <c r="D71" i="21"/>
  <c r="O70" i="21"/>
  <c r="N70" i="21"/>
  <c r="M70" i="21"/>
  <c r="L70" i="21"/>
  <c r="K70" i="21"/>
  <c r="J70" i="21"/>
  <c r="I70" i="21"/>
  <c r="H70" i="21"/>
  <c r="G70" i="21"/>
  <c r="F70" i="21"/>
  <c r="E70" i="21"/>
  <c r="D70" i="21"/>
  <c r="O69" i="21"/>
  <c r="N69" i="21"/>
  <c r="M69" i="21"/>
  <c r="L69" i="21"/>
  <c r="K69" i="21"/>
  <c r="J69" i="21"/>
  <c r="I69" i="21"/>
  <c r="H69" i="21"/>
  <c r="G69" i="21"/>
  <c r="F69" i="21"/>
  <c r="E69" i="21"/>
  <c r="D69" i="21"/>
  <c r="O68" i="21"/>
  <c r="N68" i="21"/>
  <c r="M68" i="21"/>
  <c r="L68" i="21"/>
  <c r="K68" i="21"/>
  <c r="J68" i="21"/>
  <c r="I68" i="21"/>
  <c r="H68" i="21"/>
  <c r="G68" i="21"/>
  <c r="F68" i="21"/>
  <c r="E68" i="21"/>
  <c r="D68" i="21"/>
  <c r="O67" i="21"/>
  <c r="N67" i="21"/>
  <c r="M67" i="21"/>
  <c r="L67" i="21"/>
  <c r="K67" i="21"/>
  <c r="J67" i="21"/>
  <c r="I67" i="21"/>
  <c r="H67" i="21"/>
  <c r="G67" i="21"/>
  <c r="F67" i="21"/>
  <c r="E67" i="21"/>
  <c r="D67" i="21"/>
  <c r="O66" i="21"/>
  <c r="N66" i="21"/>
  <c r="M66" i="21"/>
  <c r="L66" i="21"/>
  <c r="K66" i="21"/>
  <c r="J66" i="21"/>
  <c r="I66" i="21"/>
  <c r="H66" i="21"/>
  <c r="G66" i="21"/>
  <c r="F66" i="21"/>
  <c r="E66" i="21"/>
  <c r="D66" i="21"/>
  <c r="O65" i="21"/>
  <c r="N65" i="21"/>
  <c r="M65" i="21"/>
  <c r="L65" i="21"/>
  <c r="K65" i="21"/>
  <c r="J65" i="21"/>
  <c r="I65" i="21"/>
  <c r="H65" i="21"/>
  <c r="G65" i="21"/>
  <c r="F65" i="21"/>
  <c r="E65" i="21"/>
  <c r="D65" i="21"/>
  <c r="O64" i="21"/>
  <c r="N64" i="21"/>
  <c r="M64" i="21"/>
  <c r="L64" i="21"/>
  <c r="K64" i="21"/>
  <c r="J64" i="21"/>
  <c r="I64" i="21"/>
  <c r="H64" i="21"/>
  <c r="G64" i="21"/>
  <c r="F64" i="21"/>
  <c r="E64" i="21"/>
  <c r="D64" i="21"/>
  <c r="O63" i="21"/>
  <c r="N63" i="21"/>
  <c r="M63" i="21"/>
  <c r="L63" i="21"/>
  <c r="K63" i="21"/>
  <c r="J63" i="21"/>
  <c r="I63" i="21"/>
  <c r="H63" i="21"/>
  <c r="G63" i="21"/>
  <c r="F63" i="21"/>
  <c r="E63" i="21"/>
  <c r="D63" i="21"/>
  <c r="O62" i="21"/>
  <c r="N62" i="21"/>
  <c r="M62" i="21"/>
  <c r="L62" i="21"/>
  <c r="K62" i="21"/>
  <c r="J62" i="21"/>
  <c r="I62" i="21"/>
  <c r="H62" i="21"/>
  <c r="G62" i="21"/>
  <c r="F62" i="21"/>
  <c r="E62" i="21"/>
  <c r="D62" i="21"/>
  <c r="O61" i="21"/>
  <c r="N61" i="21"/>
  <c r="M61" i="21"/>
  <c r="L61" i="21"/>
  <c r="K61" i="21"/>
  <c r="J61" i="21"/>
  <c r="I61" i="21"/>
  <c r="H61" i="21"/>
  <c r="G61" i="21"/>
  <c r="F61" i="21"/>
  <c r="E61" i="21"/>
  <c r="D61" i="21"/>
  <c r="O60" i="21"/>
  <c r="N60" i="21"/>
  <c r="M60" i="21"/>
  <c r="L60" i="21"/>
  <c r="K60" i="21"/>
  <c r="J60" i="21"/>
  <c r="I60" i="21"/>
  <c r="H60" i="21"/>
  <c r="G60" i="21"/>
  <c r="F60" i="21"/>
  <c r="E60" i="21"/>
  <c r="D60" i="21"/>
  <c r="O59" i="21"/>
  <c r="N59" i="21"/>
  <c r="M59" i="21"/>
  <c r="L59" i="21"/>
  <c r="K59" i="21"/>
  <c r="J59" i="21"/>
  <c r="I59" i="21"/>
  <c r="H59" i="21"/>
  <c r="G59" i="21"/>
  <c r="F59" i="21"/>
  <c r="E59" i="21"/>
  <c r="D59" i="21"/>
  <c r="O58" i="21"/>
  <c r="N58" i="21"/>
  <c r="M58" i="21"/>
  <c r="L58" i="21"/>
  <c r="K58" i="21"/>
  <c r="J58" i="21"/>
  <c r="I58" i="21"/>
  <c r="H58" i="21"/>
  <c r="G58" i="21"/>
  <c r="F58" i="21"/>
  <c r="E58" i="21"/>
  <c r="D58" i="21"/>
  <c r="O57" i="21"/>
  <c r="N57" i="21"/>
  <c r="M57" i="21"/>
  <c r="L57" i="21"/>
  <c r="K57" i="21"/>
  <c r="J57" i="21"/>
  <c r="I57" i="21"/>
  <c r="H57" i="21"/>
  <c r="G57" i="21"/>
  <c r="F57" i="21"/>
  <c r="E57" i="21"/>
  <c r="D57" i="21"/>
  <c r="O56" i="21"/>
  <c r="N56" i="21"/>
  <c r="M56" i="21"/>
  <c r="L56" i="21"/>
  <c r="K56" i="21"/>
  <c r="J56" i="21"/>
  <c r="I56" i="21"/>
  <c r="H56" i="21"/>
  <c r="G56" i="21"/>
  <c r="F56" i="21"/>
  <c r="E56" i="21"/>
  <c r="D56" i="21"/>
  <c r="O55" i="21"/>
  <c r="N55" i="21"/>
  <c r="M55" i="21"/>
  <c r="L55" i="21"/>
  <c r="K55" i="21"/>
  <c r="J55" i="21"/>
  <c r="I55" i="21"/>
  <c r="H55" i="21"/>
  <c r="G55" i="21"/>
  <c r="F55" i="21"/>
  <c r="E55" i="21"/>
  <c r="D55" i="21"/>
  <c r="O54" i="21"/>
  <c r="N54" i="21"/>
  <c r="M54" i="21"/>
  <c r="L54" i="21"/>
  <c r="K54" i="21"/>
  <c r="J54" i="21"/>
  <c r="I54" i="21"/>
  <c r="H54" i="21"/>
  <c r="G54" i="21"/>
  <c r="F54" i="21"/>
  <c r="E54" i="21"/>
  <c r="D54" i="21"/>
  <c r="O53" i="21"/>
  <c r="N53" i="21"/>
  <c r="M53" i="21"/>
  <c r="L53" i="21"/>
  <c r="K53" i="21"/>
  <c r="J53" i="21"/>
  <c r="I53" i="21"/>
  <c r="H53" i="21"/>
  <c r="G53" i="21"/>
  <c r="F53" i="21"/>
  <c r="E53" i="21"/>
  <c r="D53" i="21"/>
  <c r="O52" i="21"/>
  <c r="N52" i="21"/>
  <c r="M52" i="21"/>
  <c r="L52" i="21"/>
  <c r="K52" i="21"/>
  <c r="J52" i="21"/>
  <c r="I52" i="21"/>
  <c r="H52" i="21"/>
  <c r="G52" i="21"/>
  <c r="F52" i="21"/>
  <c r="E52" i="21"/>
  <c r="D52" i="21"/>
  <c r="O51" i="21"/>
  <c r="N51" i="21"/>
  <c r="M51" i="21"/>
  <c r="L51" i="21"/>
  <c r="K51" i="21"/>
  <c r="J51" i="21"/>
  <c r="I51" i="21"/>
  <c r="H51" i="21"/>
  <c r="G51" i="21"/>
  <c r="F51" i="21"/>
  <c r="E51" i="21"/>
  <c r="D51" i="21"/>
  <c r="O50" i="21"/>
  <c r="N50" i="21"/>
  <c r="M50" i="21"/>
  <c r="L50" i="21"/>
  <c r="K50" i="21"/>
  <c r="J50" i="21"/>
  <c r="I50" i="21"/>
  <c r="H50" i="21"/>
  <c r="G50" i="21"/>
  <c r="F50" i="21"/>
  <c r="E50" i="21"/>
  <c r="D50" i="21"/>
  <c r="O49" i="21"/>
  <c r="N49" i="21"/>
  <c r="M49" i="21"/>
  <c r="L49" i="21"/>
  <c r="K49" i="21"/>
  <c r="J49" i="21"/>
  <c r="I49" i="21"/>
  <c r="H49" i="21"/>
  <c r="G49" i="21"/>
  <c r="F49" i="21"/>
  <c r="E49" i="21"/>
  <c r="D49" i="21"/>
  <c r="O48" i="21"/>
  <c r="N48" i="21"/>
  <c r="M48" i="21"/>
  <c r="L48" i="21"/>
  <c r="K48" i="21"/>
  <c r="J48" i="21"/>
  <c r="I48" i="21"/>
  <c r="H48" i="21"/>
  <c r="G48" i="21"/>
  <c r="F48" i="21"/>
  <c r="E48" i="21"/>
  <c r="D48" i="21"/>
  <c r="O47" i="21"/>
  <c r="N47" i="21"/>
  <c r="M47" i="21"/>
  <c r="L47" i="21"/>
  <c r="K47" i="21"/>
  <c r="J47" i="21"/>
  <c r="I47" i="21"/>
  <c r="H47" i="21"/>
  <c r="G47" i="21"/>
  <c r="F47" i="21"/>
  <c r="E47" i="21"/>
  <c r="D47" i="21"/>
  <c r="O46" i="21"/>
  <c r="N46" i="21"/>
  <c r="M46" i="21"/>
  <c r="L46" i="21"/>
  <c r="K46" i="21"/>
  <c r="J46" i="21"/>
  <c r="I46" i="21"/>
  <c r="H46" i="21"/>
  <c r="G46" i="21"/>
  <c r="F46" i="21"/>
  <c r="E46" i="21"/>
  <c r="D46" i="21"/>
  <c r="O45" i="21"/>
  <c r="N45" i="21"/>
  <c r="M45" i="21"/>
  <c r="L45" i="21"/>
  <c r="K45" i="21"/>
  <c r="J45" i="21"/>
  <c r="I45" i="21"/>
  <c r="H45" i="21"/>
  <c r="G45" i="21"/>
  <c r="F45" i="21"/>
  <c r="E45" i="21"/>
  <c r="D45" i="21"/>
  <c r="O44" i="21"/>
  <c r="N44" i="21"/>
  <c r="M44" i="21"/>
  <c r="L44" i="21"/>
  <c r="K44" i="21"/>
  <c r="J44" i="21"/>
  <c r="I44" i="21"/>
  <c r="H44" i="21"/>
  <c r="G44" i="21"/>
  <c r="F44" i="21"/>
  <c r="E44" i="21"/>
  <c r="D44" i="21"/>
  <c r="O43" i="21"/>
  <c r="N43" i="21"/>
  <c r="M43" i="21"/>
  <c r="L43" i="21"/>
  <c r="K43" i="21"/>
  <c r="J43" i="21"/>
  <c r="I43" i="21"/>
  <c r="H43" i="21"/>
  <c r="G43" i="21"/>
  <c r="F43" i="21"/>
  <c r="E43" i="21"/>
  <c r="D43" i="21"/>
  <c r="O42" i="21"/>
  <c r="N42" i="21"/>
  <c r="M42" i="21"/>
  <c r="L42" i="21"/>
  <c r="K42" i="21"/>
  <c r="J42" i="21"/>
  <c r="I42" i="21"/>
  <c r="H42" i="21"/>
  <c r="G42" i="21"/>
  <c r="F42" i="21"/>
  <c r="E42" i="21"/>
  <c r="D42" i="21"/>
  <c r="O41" i="21"/>
  <c r="N41" i="21"/>
  <c r="M41" i="21"/>
  <c r="L41" i="21"/>
  <c r="K41" i="21"/>
  <c r="J41" i="21"/>
  <c r="I41" i="21"/>
  <c r="H41" i="21"/>
  <c r="G41" i="21"/>
  <c r="F41" i="21"/>
  <c r="E41" i="21"/>
  <c r="D41" i="21"/>
  <c r="O40" i="21"/>
  <c r="N40" i="21"/>
  <c r="M40" i="21"/>
  <c r="L40" i="21"/>
  <c r="K40" i="21"/>
  <c r="J40" i="21"/>
  <c r="I40" i="21"/>
  <c r="H40" i="21"/>
  <c r="G40" i="21"/>
  <c r="F40" i="21"/>
  <c r="E40" i="21"/>
  <c r="D40" i="21"/>
  <c r="O39" i="21"/>
  <c r="N39" i="21"/>
  <c r="M39" i="21"/>
  <c r="L39" i="21"/>
  <c r="K39" i="21"/>
  <c r="J39" i="21"/>
  <c r="I39" i="21"/>
  <c r="H39" i="21"/>
  <c r="G39" i="21"/>
  <c r="F39" i="21"/>
  <c r="E39" i="21"/>
  <c r="D39" i="21"/>
  <c r="O38" i="21"/>
  <c r="N38" i="21"/>
  <c r="M38" i="21"/>
  <c r="L38" i="21"/>
  <c r="K38" i="21"/>
  <c r="J38" i="21"/>
  <c r="I38" i="21"/>
  <c r="H38" i="21"/>
  <c r="G38" i="21"/>
  <c r="F38" i="21"/>
  <c r="E38" i="21"/>
  <c r="D38" i="21"/>
  <c r="O37" i="21"/>
  <c r="N37" i="21"/>
  <c r="M37" i="21"/>
  <c r="L37" i="21"/>
  <c r="K37" i="21"/>
  <c r="J37" i="21"/>
  <c r="I37" i="21"/>
  <c r="H37" i="21"/>
  <c r="G37" i="21"/>
  <c r="F37" i="21"/>
  <c r="E37" i="21"/>
  <c r="D37" i="21"/>
  <c r="O36" i="21"/>
  <c r="N36" i="21"/>
  <c r="M36" i="21"/>
  <c r="L36" i="21"/>
  <c r="K36" i="21"/>
  <c r="J36" i="21"/>
  <c r="I36" i="21"/>
  <c r="H36" i="21"/>
  <c r="G36" i="21"/>
  <c r="F36" i="21"/>
  <c r="E36" i="21"/>
  <c r="D36" i="21"/>
  <c r="O35" i="21"/>
  <c r="N35" i="21"/>
  <c r="M35" i="21"/>
  <c r="L35" i="21"/>
  <c r="K35" i="21"/>
  <c r="J35" i="21"/>
  <c r="I35" i="21"/>
  <c r="H35" i="21"/>
  <c r="G35" i="21"/>
  <c r="F35" i="21"/>
  <c r="E35" i="21"/>
  <c r="D35" i="21"/>
  <c r="O34" i="21"/>
  <c r="N34" i="21"/>
  <c r="M34" i="21"/>
  <c r="L34" i="21"/>
  <c r="K34" i="21"/>
  <c r="J34" i="21"/>
  <c r="I34" i="21"/>
  <c r="H34" i="21"/>
  <c r="G34" i="21"/>
  <c r="F34" i="21"/>
  <c r="E34" i="21"/>
  <c r="D34" i="21"/>
  <c r="O33" i="21"/>
  <c r="N33" i="21"/>
  <c r="M33" i="21"/>
  <c r="L33" i="21"/>
  <c r="K33" i="21"/>
  <c r="J33" i="21"/>
  <c r="I33" i="21"/>
  <c r="H33" i="21"/>
  <c r="G33" i="21"/>
  <c r="F33" i="21"/>
  <c r="E33" i="21"/>
  <c r="D33" i="21"/>
  <c r="O32" i="21"/>
  <c r="N32" i="21"/>
  <c r="M32" i="21"/>
  <c r="L32" i="21"/>
  <c r="K32" i="21"/>
  <c r="J32" i="21"/>
  <c r="I32" i="21"/>
  <c r="H32" i="21"/>
  <c r="G32" i="21"/>
  <c r="F32" i="21"/>
  <c r="E32" i="21"/>
  <c r="D32" i="21"/>
  <c r="O31" i="21"/>
  <c r="N31" i="21"/>
  <c r="M31" i="21"/>
  <c r="L31" i="21"/>
  <c r="K31" i="21"/>
  <c r="J31" i="21"/>
  <c r="I31" i="21"/>
  <c r="H31" i="21"/>
  <c r="G31" i="21"/>
  <c r="F31" i="21"/>
  <c r="E31" i="21"/>
  <c r="D31" i="21"/>
  <c r="O30" i="21"/>
  <c r="N30" i="21"/>
  <c r="M30" i="21"/>
  <c r="L30" i="21"/>
  <c r="K30" i="21"/>
  <c r="J30" i="21"/>
  <c r="I30" i="21"/>
  <c r="H30" i="21"/>
  <c r="G30" i="21"/>
  <c r="F30" i="21"/>
  <c r="E30" i="21"/>
  <c r="D30" i="21"/>
  <c r="O29" i="21"/>
  <c r="N29" i="21"/>
  <c r="M29" i="21"/>
  <c r="L29" i="21"/>
  <c r="K29" i="21"/>
  <c r="J29" i="21"/>
  <c r="I29" i="21"/>
  <c r="H29" i="21"/>
  <c r="G29" i="21"/>
  <c r="F29" i="21"/>
  <c r="E29" i="21"/>
  <c r="D29" i="21"/>
  <c r="O28" i="21"/>
  <c r="N28" i="21"/>
  <c r="M28" i="21"/>
  <c r="L28" i="21"/>
  <c r="K28" i="21"/>
  <c r="J28" i="21"/>
  <c r="I28" i="21"/>
  <c r="H28" i="21"/>
  <c r="G28" i="21"/>
  <c r="F28" i="21"/>
  <c r="E28" i="21"/>
  <c r="D28" i="21"/>
  <c r="O27" i="21"/>
  <c r="N27" i="21"/>
  <c r="M27" i="21"/>
  <c r="L27" i="21"/>
  <c r="K27" i="21"/>
  <c r="J27" i="21"/>
  <c r="I27" i="21"/>
  <c r="H27" i="21"/>
  <c r="G27" i="21"/>
  <c r="F27" i="21"/>
  <c r="E27" i="21"/>
  <c r="D27" i="21"/>
  <c r="O26" i="21"/>
  <c r="N26" i="21"/>
  <c r="M26" i="21"/>
  <c r="L26" i="21"/>
  <c r="K26" i="21"/>
  <c r="J26" i="21"/>
  <c r="I26" i="21"/>
  <c r="H26" i="21"/>
  <c r="G26" i="21"/>
  <c r="F26" i="21"/>
  <c r="E26" i="21"/>
  <c r="D26" i="21"/>
  <c r="O25" i="21"/>
  <c r="N25" i="21"/>
  <c r="M25" i="21"/>
  <c r="L25" i="21"/>
  <c r="K25" i="21"/>
  <c r="J25" i="21"/>
  <c r="I25" i="21"/>
  <c r="H25" i="21"/>
  <c r="G25" i="21"/>
  <c r="F25" i="21"/>
  <c r="E25" i="21"/>
  <c r="D25" i="21"/>
  <c r="O24" i="21"/>
  <c r="N24" i="21"/>
  <c r="M24" i="21"/>
  <c r="L24" i="21"/>
  <c r="K24" i="21"/>
  <c r="J24" i="21"/>
  <c r="I24" i="21"/>
  <c r="H24" i="21"/>
  <c r="G24" i="21"/>
  <c r="F24" i="21"/>
  <c r="E24" i="21"/>
  <c r="D24" i="21"/>
  <c r="O23" i="21"/>
  <c r="N23" i="21"/>
  <c r="M23" i="21"/>
  <c r="L23" i="21"/>
  <c r="K23" i="21"/>
  <c r="J23" i="21"/>
  <c r="I23" i="21"/>
  <c r="H23" i="21"/>
  <c r="G23" i="21"/>
  <c r="F23" i="21"/>
  <c r="E23" i="21"/>
  <c r="D23" i="21"/>
  <c r="O22" i="21"/>
  <c r="N22" i="21"/>
  <c r="M22" i="21"/>
  <c r="L22" i="21"/>
  <c r="K22" i="21"/>
  <c r="J22" i="21"/>
  <c r="I22" i="21"/>
  <c r="H22" i="21"/>
  <c r="G22" i="21"/>
  <c r="F22" i="21"/>
  <c r="E22" i="21"/>
  <c r="D22" i="21"/>
  <c r="O21" i="21"/>
  <c r="N21" i="21"/>
  <c r="M21" i="21"/>
  <c r="L21" i="21"/>
  <c r="K21" i="21"/>
  <c r="J21" i="21"/>
  <c r="I21" i="21"/>
  <c r="H21" i="21"/>
  <c r="G21" i="21"/>
  <c r="F21" i="21"/>
  <c r="E21" i="21"/>
  <c r="D21" i="21"/>
  <c r="O20" i="21"/>
  <c r="N20" i="21"/>
  <c r="M20" i="21"/>
  <c r="L20" i="21"/>
  <c r="K20" i="21"/>
  <c r="J20" i="21"/>
  <c r="I20" i="21"/>
  <c r="H20" i="21"/>
  <c r="G20" i="21"/>
  <c r="F20" i="21"/>
  <c r="E20" i="21"/>
  <c r="D20" i="21"/>
  <c r="O19" i="21"/>
  <c r="N19" i="21"/>
  <c r="M19" i="21"/>
  <c r="L19" i="21"/>
  <c r="K19" i="21"/>
  <c r="J19" i="21"/>
  <c r="I19" i="21"/>
  <c r="H19" i="21"/>
  <c r="G19" i="21"/>
  <c r="F19" i="21"/>
  <c r="E19" i="21"/>
  <c r="D19" i="21"/>
  <c r="O18" i="21"/>
  <c r="N18" i="21"/>
  <c r="M18" i="21"/>
  <c r="L18" i="21"/>
  <c r="K18" i="21"/>
  <c r="J18" i="21"/>
  <c r="I18" i="21"/>
  <c r="H18" i="21"/>
  <c r="G18" i="21"/>
  <c r="F18" i="21"/>
  <c r="E18" i="21"/>
  <c r="D18" i="21"/>
  <c r="O17" i="21"/>
  <c r="N17" i="21"/>
  <c r="M17" i="21"/>
  <c r="L17" i="21"/>
  <c r="K17" i="21"/>
  <c r="J17" i="21"/>
  <c r="I17" i="21"/>
  <c r="H17" i="21"/>
  <c r="G17" i="21"/>
  <c r="F17" i="21"/>
  <c r="E17" i="21"/>
  <c r="D17" i="21"/>
  <c r="O16" i="21"/>
  <c r="N16" i="21"/>
  <c r="M16" i="21"/>
  <c r="L16" i="21"/>
  <c r="K16" i="21"/>
  <c r="J16" i="21"/>
  <c r="I16" i="21"/>
  <c r="H16" i="21"/>
  <c r="G16" i="21"/>
  <c r="F16" i="21"/>
  <c r="E16" i="21"/>
  <c r="D16" i="21"/>
  <c r="O15" i="21"/>
  <c r="N15" i="21"/>
  <c r="M15" i="21"/>
  <c r="L15" i="21"/>
  <c r="K15" i="21"/>
  <c r="J15" i="21"/>
  <c r="I15" i="21"/>
  <c r="H15" i="21"/>
  <c r="G15" i="21"/>
  <c r="F15" i="21"/>
  <c r="E15" i="21"/>
  <c r="D15" i="21"/>
  <c r="O14" i="21"/>
  <c r="N14" i="21"/>
  <c r="M14" i="21"/>
  <c r="L14" i="21"/>
  <c r="K14" i="21"/>
  <c r="J14" i="21"/>
  <c r="I14" i="21"/>
  <c r="H14" i="21"/>
  <c r="G14" i="21"/>
  <c r="F14" i="21"/>
  <c r="E14" i="21"/>
  <c r="E12" i="21" s="1"/>
  <c r="Z3" i="22" s="1"/>
  <c r="X89" i="3" s="1"/>
  <c r="D14" i="21"/>
  <c r="D12" i="21" s="1"/>
  <c r="Y3" i="22" s="1"/>
  <c r="W89" i="3" s="1"/>
  <c r="AI163" i="35"/>
  <c r="AI162" i="35"/>
  <c r="AI161" i="35"/>
  <c r="AI160" i="35"/>
  <c r="AI159" i="35"/>
  <c r="AI158" i="35"/>
  <c r="AI157" i="35"/>
  <c r="AI156" i="35"/>
  <c r="AI155" i="35"/>
  <c r="AI154" i="35"/>
  <c r="AI153" i="35"/>
  <c r="AI152" i="35"/>
  <c r="AI151" i="35"/>
  <c r="AI150" i="35"/>
  <c r="AI149" i="35"/>
  <c r="AI148" i="35"/>
  <c r="AI147" i="35"/>
  <c r="AI146" i="35"/>
  <c r="AI145" i="35"/>
  <c r="AI144" i="35"/>
  <c r="AI143" i="35"/>
  <c r="AI142" i="35"/>
  <c r="AI141" i="35"/>
  <c r="AI140" i="35"/>
  <c r="AI139" i="35"/>
  <c r="AI138" i="35"/>
  <c r="AI137" i="35"/>
  <c r="AI136" i="35"/>
  <c r="AI135" i="35"/>
  <c r="AI134" i="35"/>
  <c r="AI133" i="35"/>
  <c r="AI132" i="35"/>
  <c r="AI131" i="35"/>
  <c r="AI130" i="35"/>
  <c r="AI129" i="35"/>
  <c r="AI128" i="35"/>
  <c r="AI127" i="35"/>
  <c r="AI126" i="35"/>
  <c r="AI125" i="35"/>
  <c r="AI124" i="35"/>
  <c r="AI123" i="35"/>
  <c r="AI122" i="35"/>
  <c r="AI121" i="35"/>
  <c r="AI120" i="35"/>
  <c r="AI119" i="35"/>
  <c r="AI118" i="35"/>
  <c r="AI117" i="35"/>
  <c r="AI116" i="35"/>
  <c r="AI115" i="35"/>
  <c r="AI114" i="35"/>
  <c r="AI113" i="35"/>
  <c r="AI112" i="35"/>
  <c r="AI111" i="35"/>
  <c r="AI110" i="35"/>
  <c r="AI109" i="35"/>
  <c r="AI108" i="35"/>
  <c r="AI107" i="35"/>
  <c r="AI106" i="35"/>
  <c r="AI105" i="35"/>
  <c r="AI104" i="35"/>
  <c r="AI103" i="35"/>
  <c r="AI102" i="35"/>
  <c r="AI101" i="35"/>
  <c r="AI100" i="35"/>
  <c r="AI99" i="35"/>
  <c r="AI98" i="35"/>
  <c r="AI97" i="35"/>
  <c r="AI96" i="35"/>
  <c r="AI95" i="35"/>
  <c r="AI94" i="35"/>
  <c r="AI93" i="35"/>
  <c r="AI92" i="35"/>
  <c r="AI91" i="35"/>
  <c r="AI90" i="35"/>
  <c r="AI89" i="35"/>
  <c r="AI88" i="35"/>
  <c r="AI87" i="35"/>
  <c r="AI86" i="35"/>
  <c r="AI85" i="35"/>
  <c r="AI84" i="35"/>
  <c r="AI83" i="35"/>
  <c r="AI82" i="35"/>
  <c r="AI81" i="35"/>
  <c r="AI80" i="35"/>
  <c r="AI79" i="35"/>
  <c r="AI78" i="35"/>
  <c r="AI77" i="35"/>
  <c r="AI76" i="35"/>
  <c r="AI75" i="35"/>
  <c r="AI74" i="35"/>
  <c r="AI73" i="35"/>
  <c r="AI72" i="35"/>
  <c r="AI71" i="35"/>
  <c r="AI70" i="35"/>
  <c r="AI69" i="35"/>
  <c r="AI68" i="35"/>
  <c r="AI67" i="35"/>
  <c r="AI66" i="35"/>
  <c r="AI65" i="35"/>
  <c r="AI64" i="35"/>
  <c r="AI63" i="35"/>
  <c r="AI62" i="35"/>
  <c r="AI61" i="35"/>
  <c r="AI60" i="35"/>
  <c r="AI59" i="35"/>
  <c r="AI58" i="35"/>
  <c r="AI57" i="35"/>
  <c r="AI56" i="35"/>
  <c r="AI55" i="35"/>
  <c r="AI54" i="35"/>
  <c r="AI53" i="35"/>
  <c r="AI52" i="35"/>
  <c r="AI51" i="35"/>
  <c r="AI50" i="35"/>
  <c r="AI49" i="35"/>
  <c r="AI48" i="35"/>
  <c r="AI47" i="35"/>
  <c r="AI46" i="35"/>
  <c r="AI45" i="35"/>
  <c r="AI44" i="35"/>
  <c r="AI43" i="35"/>
  <c r="AI42" i="35"/>
  <c r="AI41" i="35"/>
  <c r="AI40" i="35"/>
  <c r="AI39" i="35"/>
  <c r="AI38" i="35"/>
  <c r="AI37" i="35"/>
  <c r="AI36" i="35"/>
  <c r="AI35" i="35"/>
  <c r="AI34" i="35"/>
  <c r="AI33" i="35"/>
  <c r="AI32" i="35"/>
  <c r="AI31" i="35"/>
  <c r="AI30" i="35"/>
  <c r="AI29" i="35"/>
  <c r="AI28" i="35"/>
  <c r="AI27" i="35"/>
  <c r="AI26" i="35"/>
  <c r="AI25" i="35"/>
  <c r="AI24" i="35"/>
  <c r="AI23" i="35"/>
  <c r="AI22" i="35"/>
  <c r="AI21" i="35"/>
  <c r="AI20" i="35"/>
  <c r="AI19" i="35"/>
  <c r="AI18" i="35"/>
  <c r="AI17" i="35"/>
  <c r="AI16" i="35"/>
  <c r="AI15" i="35"/>
  <c r="W14" i="21"/>
  <c r="AG163" i="24"/>
  <c r="AG162" i="24"/>
  <c r="AG161" i="24"/>
  <c r="AG160" i="24"/>
  <c r="AG159" i="24"/>
  <c r="AG158" i="24"/>
  <c r="AG157" i="24"/>
  <c r="AG156" i="24"/>
  <c r="AG155" i="24"/>
  <c r="AG154" i="24"/>
  <c r="AG153" i="24"/>
  <c r="AG152" i="24"/>
  <c r="AG151" i="24"/>
  <c r="AG150" i="24"/>
  <c r="AG149" i="24"/>
  <c r="AG148" i="24"/>
  <c r="AG147" i="24"/>
  <c r="AG146" i="24"/>
  <c r="AG145" i="24"/>
  <c r="AG144" i="24"/>
  <c r="AG143" i="24"/>
  <c r="AG142" i="24"/>
  <c r="AG141" i="24"/>
  <c r="AG140" i="24"/>
  <c r="AG139" i="24"/>
  <c r="AG138" i="24"/>
  <c r="AG137" i="24"/>
  <c r="AG136" i="24"/>
  <c r="AG135" i="24"/>
  <c r="AG134" i="24"/>
  <c r="AG133" i="24"/>
  <c r="AG132" i="24"/>
  <c r="AG131" i="24"/>
  <c r="AG130" i="24"/>
  <c r="AG129" i="24"/>
  <c r="AG128" i="24"/>
  <c r="AG127" i="24"/>
  <c r="AG126" i="24"/>
  <c r="AG125" i="24"/>
  <c r="AG124" i="24"/>
  <c r="AG123" i="24"/>
  <c r="AG122" i="24"/>
  <c r="AG121" i="24"/>
  <c r="AG120" i="24"/>
  <c r="AG119" i="24"/>
  <c r="AG118" i="24"/>
  <c r="AG117" i="24"/>
  <c r="AG116" i="24"/>
  <c r="AG115" i="24"/>
  <c r="AG114" i="24"/>
  <c r="AG113" i="24"/>
  <c r="AG112" i="24"/>
  <c r="AG111" i="24"/>
  <c r="AG110" i="24"/>
  <c r="AG109" i="24"/>
  <c r="AG108" i="24"/>
  <c r="AG107" i="24"/>
  <c r="AG106" i="24"/>
  <c r="AG105" i="24"/>
  <c r="AG104" i="24"/>
  <c r="AG103" i="24"/>
  <c r="AG102" i="24"/>
  <c r="AG101" i="24"/>
  <c r="AG100" i="24"/>
  <c r="AG99" i="24"/>
  <c r="AG98" i="24"/>
  <c r="AG97" i="24"/>
  <c r="AG96" i="24"/>
  <c r="AG95" i="24"/>
  <c r="AG94" i="24"/>
  <c r="AG93" i="24"/>
  <c r="AG92" i="24"/>
  <c r="AG91" i="24"/>
  <c r="AG90" i="24"/>
  <c r="AG89" i="24"/>
  <c r="AG88" i="24"/>
  <c r="AG87" i="24"/>
  <c r="AG86" i="24"/>
  <c r="AG85" i="24"/>
  <c r="AG84" i="24"/>
  <c r="AG83" i="24"/>
  <c r="AG82" i="24"/>
  <c r="AG81" i="24"/>
  <c r="AG80" i="24"/>
  <c r="AG79" i="24"/>
  <c r="AG78" i="24"/>
  <c r="AG77" i="24"/>
  <c r="AG76" i="24"/>
  <c r="AG75" i="24"/>
  <c r="AG74" i="24"/>
  <c r="AG73" i="24"/>
  <c r="AG72" i="24"/>
  <c r="AG71" i="24"/>
  <c r="AG70" i="24"/>
  <c r="AG69" i="24"/>
  <c r="AG68" i="24"/>
  <c r="AG67" i="24"/>
  <c r="AG66" i="24"/>
  <c r="AG65" i="24"/>
  <c r="AG64" i="24"/>
  <c r="AG63" i="24"/>
  <c r="AG62" i="24"/>
  <c r="AG61" i="24"/>
  <c r="AG60" i="24"/>
  <c r="AG59" i="24"/>
  <c r="AG58" i="24"/>
  <c r="AG57" i="24"/>
  <c r="AG56" i="24"/>
  <c r="AG55" i="24"/>
  <c r="AG54" i="24"/>
  <c r="AG53" i="24"/>
  <c r="AG52" i="24"/>
  <c r="AG51" i="24"/>
  <c r="AG50" i="24"/>
  <c r="AG49" i="24"/>
  <c r="AG48" i="24"/>
  <c r="AG47" i="24"/>
  <c r="AG46" i="24"/>
  <c r="AG45" i="24"/>
  <c r="AG44" i="24"/>
  <c r="AG43" i="24"/>
  <c r="AG42" i="24"/>
  <c r="AG41" i="24"/>
  <c r="AG40" i="24"/>
  <c r="AG39" i="24"/>
  <c r="AG38" i="24"/>
  <c r="AG37" i="24"/>
  <c r="AG36" i="24"/>
  <c r="AG35" i="24"/>
  <c r="AG34" i="24"/>
  <c r="AG33" i="24"/>
  <c r="AG32" i="24"/>
  <c r="AG31" i="24"/>
  <c r="AG30" i="24"/>
  <c r="AG29" i="24"/>
  <c r="AG28" i="24"/>
  <c r="AG27" i="24"/>
  <c r="AG26" i="24"/>
  <c r="AG25" i="24"/>
  <c r="AG24" i="24"/>
  <c r="AG23" i="24"/>
  <c r="AG22" i="24"/>
  <c r="AG21" i="24"/>
  <c r="AG20" i="24"/>
  <c r="AG19" i="24"/>
  <c r="AG18" i="24"/>
  <c r="AG17" i="24"/>
  <c r="AG16" i="24"/>
  <c r="AG15" i="24"/>
  <c r="AG14" i="24"/>
  <c r="AI163" i="34"/>
  <c r="AI162" i="34"/>
  <c r="AI161" i="34"/>
  <c r="AI160" i="34"/>
  <c r="AI159" i="34"/>
  <c r="AI158" i="34"/>
  <c r="AI157" i="34"/>
  <c r="AI156" i="34"/>
  <c r="AI155" i="34"/>
  <c r="AI154" i="34"/>
  <c r="AI153" i="34"/>
  <c r="AI152" i="34"/>
  <c r="AI151" i="34"/>
  <c r="AI150" i="34"/>
  <c r="AI149" i="34"/>
  <c r="AI148" i="34"/>
  <c r="AI147" i="34"/>
  <c r="AI146" i="34"/>
  <c r="AI145" i="34"/>
  <c r="AI144" i="34"/>
  <c r="AI143" i="34"/>
  <c r="AI142" i="34"/>
  <c r="AI141" i="34"/>
  <c r="AI140" i="34"/>
  <c r="AI139" i="34"/>
  <c r="AI138" i="34"/>
  <c r="AI137" i="34"/>
  <c r="AI136" i="34"/>
  <c r="AI135" i="34"/>
  <c r="AI134" i="34"/>
  <c r="AI133" i="34"/>
  <c r="AI132" i="34"/>
  <c r="AI131" i="34"/>
  <c r="AI130" i="34"/>
  <c r="AI129" i="34"/>
  <c r="AI128" i="34"/>
  <c r="AI127" i="34"/>
  <c r="AI126" i="34"/>
  <c r="AI125" i="34"/>
  <c r="AI124" i="34"/>
  <c r="AI123" i="34"/>
  <c r="AI122" i="34"/>
  <c r="AI121" i="34"/>
  <c r="AI120" i="34"/>
  <c r="AI119" i="34"/>
  <c r="AI118" i="34"/>
  <c r="AI117" i="34"/>
  <c r="AI116" i="34"/>
  <c r="AI115" i="34"/>
  <c r="AI114" i="34"/>
  <c r="AI113" i="34"/>
  <c r="AI112" i="34"/>
  <c r="AI111" i="34"/>
  <c r="AI110" i="34"/>
  <c r="AI109" i="34"/>
  <c r="AI108" i="34"/>
  <c r="AI107" i="34"/>
  <c r="AI106" i="34"/>
  <c r="AI105" i="34"/>
  <c r="AI104" i="34"/>
  <c r="AI103" i="34"/>
  <c r="AI102" i="34"/>
  <c r="AI101" i="34"/>
  <c r="AI100" i="34"/>
  <c r="AI99" i="34"/>
  <c r="AI98" i="34"/>
  <c r="AI97" i="34"/>
  <c r="AI96" i="34"/>
  <c r="AI95" i="34"/>
  <c r="AI94" i="34"/>
  <c r="AI93" i="34"/>
  <c r="AI92" i="34"/>
  <c r="AI91" i="34"/>
  <c r="AI90" i="34"/>
  <c r="AI89" i="34"/>
  <c r="AI88" i="34"/>
  <c r="AI87" i="34"/>
  <c r="AI86" i="34"/>
  <c r="AI85" i="34"/>
  <c r="AI84" i="34"/>
  <c r="AI83" i="34"/>
  <c r="AI82" i="34"/>
  <c r="AI81" i="34"/>
  <c r="AI80" i="34"/>
  <c r="AI79" i="34"/>
  <c r="AI78" i="34"/>
  <c r="AI77" i="34"/>
  <c r="AI76" i="34"/>
  <c r="AI75" i="34"/>
  <c r="AI74" i="34"/>
  <c r="AI73" i="34"/>
  <c r="AI72" i="34"/>
  <c r="AI71" i="34"/>
  <c r="AI70" i="34"/>
  <c r="AI69" i="34"/>
  <c r="AI68" i="34"/>
  <c r="AI67" i="34"/>
  <c r="AI66" i="34"/>
  <c r="AI65" i="34"/>
  <c r="AI64" i="34"/>
  <c r="AI63" i="34"/>
  <c r="AI62" i="34"/>
  <c r="AI61" i="34"/>
  <c r="AI60" i="34"/>
  <c r="AI59" i="34"/>
  <c r="AI58" i="34"/>
  <c r="AI57" i="34"/>
  <c r="AI56" i="34"/>
  <c r="AI55" i="34"/>
  <c r="AI54" i="34"/>
  <c r="AI53" i="34"/>
  <c r="AI52" i="34"/>
  <c r="AI51" i="34"/>
  <c r="AI50" i="34"/>
  <c r="AI49" i="34"/>
  <c r="AI48" i="34"/>
  <c r="AI47" i="34"/>
  <c r="AI46" i="34"/>
  <c r="AI45" i="34"/>
  <c r="AI44" i="34"/>
  <c r="AI43" i="34"/>
  <c r="AI42" i="34"/>
  <c r="AI41" i="34"/>
  <c r="AI40" i="34"/>
  <c r="AI39" i="34"/>
  <c r="AI38" i="34"/>
  <c r="AI37" i="34"/>
  <c r="AI36" i="34"/>
  <c r="AI35" i="34"/>
  <c r="AI34" i="34"/>
  <c r="AI33" i="34"/>
  <c r="AI32" i="34"/>
  <c r="AI31" i="34"/>
  <c r="AI30" i="34"/>
  <c r="AI29" i="34"/>
  <c r="AI28" i="34"/>
  <c r="AI27" i="34"/>
  <c r="AI26" i="34"/>
  <c r="AI25" i="34"/>
  <c r="AI24" i="34"/>
  <c r="AI23" i="34"/>
  <c r="AI22" i="34"/>
  <c r="AI21" i="34"/>
  <c r="AI20" i="34"/>
  <c r="AI19" i="34"/>
  <c r="AI18" i="34"/>
  <c r="AI17" i="34"/>
  <c r="AI16" i="34"/>
  <c r="AI15" i="34"/>
  <c r="AI14" i="34"/>
  <c r="AI163" i="33"/>
  <c r="AI162" i="33"/>
  <c r="AI161" i="33"/>
  <c r="AI160" i="33"/>
  <c r="AI159" i="33"/>
  <c r="AI158" i="33"/>
  <c r="AI157" i="33"/>
  <c r="AI156" i="33"/>
  <c r="AI155" i="33"/>
  <c r="AI154" i="33"/>
  <c r="AI153" i="33"/>
  <c r="AI152" i="33"/>
  <c r="AI151" i="33"/>
  <c r="AI150" i="33"/>
  <c r="AI149" i="33"/>
  <c r="AI148" i="33"/>
  <c r="AI147" i="33"/>
  <c r="AI146" i="33"/>
  <c r="AI145" i="33"/>
  <c r="AI144" i="33"/>
  <c r="AI143" i="33"/>
  <c r="AI142" i="33"/>
  <c r="AI141" i="33"/>
  <c r="AI140" i="33"/>
  <c r="AI139" i="33"/>
  <c r="AI138" i="33"/>
  <c r="AI137" i="33"/>
  <c r="AI136" i="33"/>
  <c r="AI135" i="33"/>
  <c r="AI134" i="33"/>
  <c r="AI133" i="33"/>
  <c r="AI132" i="33"/>
  <c r="AI131" i="33"/>
  <c r="AI130" i="33"/>
  <c r="AI129" i="33"/>
  <c r="AI128" i="33"/>
  <c r="AI127" i="33"/>
  <c r="AI126" i="33"/>
  <c r="AI125" i="33"/>
  <c r="AI124" i="33"/>
  <c r="AI123" i="33"/>
  <c r="AI122" i="33"/>
  <c r="AI121" i="33"/>
  <c r="AI120" i="33"/>
  <c r="AI119" i="33"/>
  <c r="AI118" i="33"/>
  <c r="AI117" i="33"/>
  <c r="AI116" i="33"/>
  <c r="AI115" i="33"/>
  <c r="AI114" i="33"/>
  <c r="AI113" i="33"/>
  <c r="AI112" i="33"/>
  <c r="AI111" i="33"/>
  <c r="AI110" i="33"/>
  <c r="AI109" i="33"/>
  <c r="AI108" i="33"/>
  <c r="AI107" i="33"/>
  <c r="AI106" i="33"/>
  <c r="AI105" i="33"/>
  <c r="AI104" i="33"/>
  <c r="AI103" i="33"/>
  <c r="AI102" i="33"/>
  <c r="AI101" i="33"/>
  <c r="AI100" i="33"/>
  <c r="AI99" i="33"/>
  <c r="AI98" i="33"/>
  <c r="AI97" i="33"/>
  <c r="AI96" i="33"/>
  <c r="AI95" i="33"/>
  <c r="AI94" i="33"/>
  <c r="AI93" i="33"/>
  <c r="AI92" i="33"/>
  <c r="AI91" i="33"/>
  <c r="AI90" i="33"/>
  <c r="AI89" i="33"/>
  <c r="AI88" i="33"/>
  <c r="AI87" i="33"/>
  <c r="AI86" i="33"/>
  <c r="AI85" i="33"/>
  <c r="AI84" i="33"/>
  <c r="AI83" i="33"/>
  <c r="AI82" i="33"/>
  <c r="AI81" i="33"/>
  <c r="AI80" i="33"/>
  <c r="AI79" i="33"/>
  <c r="AI78" i="33"/>
  <c r="AI77" i="33"/>
  <c r="AI76" i="33"/>
  <c r="AI75" i="33"/>
  <c r="AI74" i="33"/>
  <c r="AI73" i="33"/>
  <c r="AI72" i="33"/>
  <c r="AI71" i="33"/>
  <c r="AI70" i="33"/>
  <c r="AI69" i="33"/>
  <c r="AI68" i="33"/>
  <c r="AI67" i="33"/>
  <c r="AI66" i="33"/>
  <c r="AI65" i="33"/>
  <c r="AI64" i="33"/>
  <c r="AI63" i="33"/>
  <c r="AI62" i="33"/>
  <c r="AI61" i="33"/>
  <c r="AI60" i="33"/>
  <c r="AI59" i="33"/>
  <c r="AI58" i="33"/>
  <c r="AI57" i="33"/>
  <c r="AI56" i="33"/>
  <c r="AI55" i="33"/>
  <c r="AI54" i="33"/>
  <c r="AI53" i="33"/>
  <c r="AI52" i="33"/>
  <c r="AI51" i="33"/>
  <c r="AI50" i="33"/>
  <c r="AI49" i="33"/>
  <c r="AI48" i="33"/>
  <c r="AI47" i="33"/>
  <c r="AI46" i="33"/>
  <c r="AI45" i="33"/>
  <c r="AI44" i="33"/>
  <c r="AI43" i="33"/>
  <c r="AI42" i="33"/>
  <c r="AI41" i="33"/>
  <c r="AI40" i="33"/>
  <c r="AI39" i="33"/>
  <c r="AI38" i="33"/>
  <c r="AI37" i="33"/>
  <c r="AI36" i="33"/>
  <c r="AI35" i="33"/>
  <c r="AI34" i="33"/>
  <c r="AI33" i="33"/>
  <c r="AI32" i="33"/>
  <c r="AI31" i="33"/>
  <c r="AI30" i="33"/>
  <c r="AI29" i="33"/>
  <c r="AI28" i="33"/>
  <c r="AI27" i="33"/>
  <c r="AI26" i="33"/>
  <c r="AI25" i="33"/>
  <c r="AI24" i="33"/>
  <c r="AI23" i="33"/>
  <c r="AI22" i="33"/>
  <c r="AI21" i="33"/>
  <c r="AI20" i="33"/>
  <c r="AI19" i="33"/>
  <c r="AI18" i="33"/>
  <c r="AI17" i="33"/>
  <c r="AI16" i="33"/>
  <c r="AI15" i="33"/>
  <c r="AI14" i="33"/>
  <c r="AH163" i="32"/>
  <c r="AH162" i="32"/>
  <c r="AH161" i="32"/>
  <c r="AH160" i="32"/>
  <c r="AH159" i="32"/>
  <c r="AH158" i="32"/>
  <c r="AH157" i="32"/>
  <c r="AH156" i="32"/>
  <c r="AH155" i="32"/>
  <c r="AH154" i="32"/>
  <c r="AH153" i="32"/>
  <c r="AH152" i="32"/>
  <c r="AH151" i="32"/>
  <c r="AH150" i="32"/>
  <c r="AH149" i="32"/>
  <c r="AH148" i="32"/>
  <c r="AH147" i="32"/>
  <c r="AH146" i="32"/>
  <c r="AH145" i="32"/>
  <c r="AH144" i="32"/>
  <c r="AH143" i="32"/>
  <c r="AH142" i="32"/>
  <c r="AH141" i="32"/>
  <c r="AH140" i="32"/>
  <c r="AH139" i="32"/>
  <c r="AH138" i="32"/>
  <c r="AH137" i="32"/>
  <c r="AH136" i="32"/>
  <c r="AH135" i="32"/>
  <c r="AH134" i="32"/>
  <c r="AH133" i="32"/>
  <c r="AH132" i="32"/>
  <c r="AH131" i="32"/>
  <c r="AH130" i="32"/>
  <c r="AH129" i="32"/>
  <c r="AH128" i="32"/>
  <c r="AH127" i="32"/>
  <c r="AH126" i="32"/>
  <c r="AH125" i="32"/>
  <c r="AH124" i="32"/>
  <c r="AH123" i="32"/>
  <c r="AH122" i="32"/>
  <c r="AH121" i="32"/>
  <c r="AH120" i="32"/>
  <c r="AH119" i="32"/>
  <c r="AH118" i="32"/>
  <c r="AH117" i="32"/>
  <c r="AH116" i="32"/>
  <c r="AH115" i="32"/>
  <c r="AH114" i="32"/>
  <c r="AH113" i="32"/>
  <c r="AH112" i="32"/>
  <c r="AH111" i="32"/>
  <c r="AH110" i="32"/>
  <c r="AH109" i="32"/>
  <c r="AH108" i="32"/>
  <c r="AH107" i="32"/>
  <c r="AH106" i="32"/>
  <c r="AH105" i="32"/>
  <c r="AH104" i="32"/>
  <c r="AH103" i="32"/>
  <c r="AH102" i="32"/>
  <c r="AH101" i="32"/>
  <c r="AH100" i="32"/>
  <c r="AH99" i="32"/>
  <c r="AH98" i="32"/>
  <c r="AH97" i="32"/>
  <c r="AH96" i="32"/>
  <c r="AH95" i="32"/>
  <c r="AH94" i="32"/>
  <c r="AH93" i="32"/>
  <c r="AH92" i="32"/>
  <c r="AH91" i="32"/>
  <c r="AH90" i="32"/>
  <c r="AH89" i="32"/>
  <c r="AH88" i="32"/>
  <c r="AH87" i="32"/>
  <c r="AH86" i="32"/>
  <c r="AH85" i="32"/>
  <c r="AH84" i="32"/>
  <c r="AH83" i="32"/>
  <c r="AH82" i="32"/>
  <c r="AH81" i="32"/>
  <c r="AH80" i="32"/>
  <c r="AH79" i="32"/>
  <c r="AH78" i="32"/>
  <c r="AH77" i="32"/>
  <c r="AH76" i="32"/>
  <c r="AH75" i="32"/>
  <c r="AH74" i="32"/>
  <c r="AH73" i="32"/>
  <c r="AH72" i="32"/>
  <c r="AH71" i="32"/>
  <c r="AH70" i="32"/>
  <c r="AH69" i="32"/>
  <c r="AH68" i="32"/>
  <c r="AH67" i="32"/>
  <c r="AH66" i="32"/>
  <c r="AH65" i="32"/>
  <c r="AH64" i="32"/>
  <c r="AH63" i="32"/>
  <c r="AH62" i="32"/>
  <c r="AH61" i="32"/>
  <c r="AH60" i="32"/>
  <c r="AH59" i="32"/>
  <c r="AH58" i="32"/>
  <c r="AH57" i="32"/>
  <c r="AH56" i="32"/>
  <c r="AH55" i="32"/>
  <c r="AH54" i="32"/>
  <c r="AH53" i="32"/>
  <c r="AH52" i="32"/>
  <c r="AH51" i="32"/>
  <c r="AH50" i="32"/>
  <c r="AH49" i="32"/>
  <c r="AH48" i="32"/>
  <c r="AH47" i="32"/>
  <c r="AH46" i="32"/>
  <c r="AH45" i="32"/>
  <c r="AH44" i="32"/>
  <c r="AH43" i="32"/>
  <c r="AH42" i="32"/>
  <c r="AH41" i="32"/>
  <c r="AH40" i="32"/>
  <c r="AH39" i="32"/>
  <c r="AH38" i="32"/>
  <c r="AH37" i="32"/>
  <c r="AH36" i="32"/>
  <c r="AH35" i="32"/>
  <c r="AH34" i="32"/>
  <c r="AH33" i="32"/>
  <c r="AH32" i="32"/>
  <c r="AH31" i="32"/>
  <c r="AH30" i="32"/>
  <c r="AH29" i="32"/>
  <c r="AH28" i="32"/>
  <c r="AH27" i="32"/>
  <c r="AH26" i="32"/>
  <c r="AH25" i="32"/>
  <c r="AH24" i="32"/>
  <c r="AH23" i="32"/>
  <c r="AH22" i="32"/>
  <c r="AH21" i="32"/>
  <c r="AH20" i="32"/>
  <c r="AH19" i="32"/>
  <c r="AH18" i="32"/>
  <c r="AH17" i="32"/>
  <c r="AH16" i="32"/>
  <c r="AH15" i="32"/>
  <c r="AH14" i="32"/>
  <c r="AI163" i="31"/>
  <c r="AI162" i="31"/>
  <c r="AI161" i="31"/>
  <c r="AI160" i="31"/>
  <c r="AI159" i="31"/>
  <c r="AI158" i="31"/>
  <c r="AI157" i="31"/>
  <c r="AI156" i="31"/>
  <c r="AI155" i="31"/>
  <c r="AI154" i="31"/>
  <c r="AI153" i="31"/>
  <c r="AI152" i="31"/>
  <c r="AI151" i="31"/>
  <c r="AI150" i="31"/>
  <c r="AI149" i="31"/>
  <c r="AI148" i="31"/>
  <c r="AI147" i="31"/>
  <c r="AI146" i="31"/>
  <c r="AI145" i="31"/>
  <c r="AI144" i="31"/>
  <c r="AI143" i="31"/>
  <c r="AI142" i="31"/>
  <c r="AI141" i="31"/>
  <c r="AI140" i="31"/>
  <c r="AI139" i="31"/>
  <c r="AI138" i="31"/>
  <c r="AI137" i="31"/>
  <c r="AI136" i="31"/>
  <c r="AI135" i="31"/>
  <c r="AI134" i="31"/>
  <c r="AI133" i="31"/>
  <c r="AI132" i="31"/>
  <c r="AI131" i="31"/>
  <c r="AI130" i="31"/>
  <c r="AI129" i="31"/>
  <c r="AI128" i="31"/>
  <c r="AI127" i="31"/>
  <c r="AI126" i="31"/>
  <c r="AI125" i="31"/>
  <c r="AI124" i="31"/>
  <c r="AI123" i="31"/>
  <c r="AI122" i="31"/>
  <c r="AI121" i="31"/>
  <c r="AI120" i="31"/>
  <c r="AI119" i="31"/>
  <c r="AI118" i="31"/>
  <c r="AI117" i="31"/>
  <c r="AI116" i="31"/>
  <c r="AI115" i="31"/>
  <c r="AI114" i="31"/>
  <c r="AI113" i="31"/>
  <c r="AI112" i="31"/>
  <c r="AI111" i="31"/>
  <c r="AI110" i="31"/>
  <c r="AI109" i="31"/>
  <c r="AI108" i="31"/>
  <c r="AI107" i="31"/>
  <c r="AI106" i="31"/>
  <c r="AI105" i="31"/>
  <c r="AI104" i="31"/>
  <c r="AI103" i="31"/>
  <c r="AI102" i="31"/>
  <c r="AI101" i="31"/>
  <c r="AI100" i="31"/>
  <c r="AI99" i="31"/>
  <c r="AI98" i="31"/>
  <c r="AI97" i="31"/>
  <c r="AI96" i="31"/>
  <c r="AI95" i="31"/>
  <c r="AI94" i="31"/>
  <c r="AI93" i="31"/>
  <c r="AI92" i="31"/>
  <c r="AI91" i="31"/>
  <c r="AI90" i="31"/>
  <c r="AI89" i="31"/>
  <c r="AI88" i="31"/>
  <c r="AI87" i="31"/>
  <c r="AI86" i="31"/>
  <c r="AI85" i="31"/>
  <c r="AI84" i="31"/>
  <c r="AI83" i="31"/>
  <c r="AI82" i="31"/>
  <c r="AI81" i="31"/>
  <c r="AI80" i="31"/>
  <c r="AI79" i="31"/>
  <c r="AI78" i="31"/>
  <c r="AI77" i="31"/>
  <c r="AI76" i="31"/>
  <c r="AI75" i="31"/>
  <c r="AI74" i="31"/>
  <c r="AI73" i="31"/>
  <c r="AI72" i="31"/>
  <c r="AI71" i="31"/>
  <c r="AI70" i="31"/>
  <c r="AI69" i="31"/>
  <c r="AI68" i="31"/>
  <c r="AI67" i="31"/>
  <c r="AI66" i="31"/>
  <c r="AI65" i="31"/>
  <c r="AI64" i="31"/>
  <c r="AI63" i="31"/>
  <c r="AI62" i="31"/>
  <c r="AI61" i="31"/>
  <c r="AI60" i="31"/>
  <c r="AI59" i="31"/>
  <c r="AI58" i="31"/>
  <c r="AI57" i="31"/>
  <c r="AI56" i="31"/>
  <c r="AI55" i="31"/>
  <c r="AI54" i="31"/>
  <c r="AI53" i="31"/>
  <c r="AI52" i="31"/>
  <c r="AI51" i="31"/>
  <c r="AI50" i="31"/>
  <c r="AI49" i="31"/>
  <c r="AI48" i="31"/>
  <c r="AI47" i="31"/>
  <c r="AI46" i="31"/>
  <c r="AI45" i="31"/>
  <c r="AI44" i="31"/>
  <c r="AI43" i="31"/>
  <c r="AI42" i="31"/>
  <c r="AI41" i="31"/>
  <c r="AI40" i="31"/>
  <c r="AI39" i="31"/>
  <c r="AI38" i="31"/>
  <c r="AI37" i="31"/>
  <c r="AI36" i="31"/>
  <c r="AI35" i="31"/>
  <c r="AI34" i="31"/>
  <c r="AI33" i="31"/>
  <c r="AI32" i="31"/>
  <c r="AI31" i="31"/>
  <c r="AI30" i="31"/>
  <c r="AI29" i="31"/>
  <c r="AI28" i="31"/>
  <c r="AI27" i="31"/>
  <c r="AI26" i="31"/>
  <c r="AI25" i="31"/>
  <c r="AI24" i="31"/>
  <c r="AI23" i="31"/>
  <c r="AI22" i="31"/>
  <c r="AI21" i="31"/>
  <c r="AI20" i="31"/>
  <c r="AI19" i="31"/>
  <c r="AI18" i="31"/>
  <c r="AI17" i="31"/>
  <c r="AI16" i="31"/>
  <c r="AI15" i="31"/>
  <c r="AI14" i="31"/>
  <c r="AH163" i="30"/>
  <c r="AH162" i="30"/>
  <c r="AH161" i="30"/>
  <c r="AH160" i="30"/>
  <c r="AH159" i="30"/>
  <c r="AH158" i="30"/>
  <c r="AH157" i="30"/>
  <c r="AH156" i="30"/>
  <c r="AH155" i="30"/>
  <c r="AH154" i="30"/>
  <c r="AH153" i="30"/>
  <c r="AH152" i="30"/>
  <c r="AH151" i="30"/>
  <c r="AH150" i="30"/>
  <c r="AH149" i="30"/>
  <c r="AH148" i="30"/>
  <c r="AH147" i="30"/>
  <c r="AH146" i="30"/>
  <c r="AH145" i="30"/>
  <c r="AH144" i="30"/>
  <c r="AH143" i="30"/>
  <c r="AH142" i="30"/>
  <c r="AH141" i="30"/>
  <c r="AH140" i="30"/>
  <c r="AH139" i="30"/>
  <c r="AH138" i="30"/>
  <c r="AH137" i="30"/>
  <c r="AH136" i="30"/>
  <c r="AH135" i="30"/>
  <c r="AH134" i="30"/>
  <c r="AH133" i="30"/>
  <c r="AH132" i="30"/>
  <c r="AH131" i="30"/>
  <c r="AH130" i="30"/>
  <c r="AH129" i="30"/>
  <c r="AH128" i="30"/>
  <c r="AH127" i="30"/>
  <c r="AH126" i="30"/>
  <c r="AH125" i="30"/>
  <c r="AH124" i="30"/>
  <c r="AH123" i="30"/>
  <c r="AH122" i="30"/>
  <c r="AH121" i="30"/>
  <c r="AH120" i="30"/>
  <c r="AH119" i="30"/>
  <c r="AH118" i="30"/>
  <c r="AH117" i="30"/>
  <c r="AH116" i="30"/>
  <c r="AH115" i="30"/>
  <c r="AH114" i="30"/>
  <c r="AH113" i="30"/>
  <c r="AH112" i="30"/>
  <c r="AH111" i="30"/>
  <c r="AH110" i="30"/>
  <c r="AH109" i="30"/>
  <c r="AH108" i="30"/>
  <c r="AH107" i="30"/>
  <c r="AH106" i="30"/>
  <c r="AH105" i="30"/>
  <c r="AH104" i="30"/>
  <c r="AH103" i="30"/>
  <c r="AH102" i="30"/>
  <c r="AH101" i="30"/>
  <c r="AH100" i="30"/>
  <c r="AH99" i="30"/>
  <c r="AH98" i="30"/>
  <c r="AH97" i="30"/>
  <c r="AH96" i="30"/>
  <c r="AH95" i="30"/>
  <c r="AH94" i="30"/>
  <c r="AH93" i="30"/>
  <c r="AH92" i="30"/>
  <c r="AH91" i="30"/>
  <c r="AH90" i="30"/>
  <c r="AH89" i="30"/>
  <c r="AH88" i="30"/>
  <c r="AH87" i="30"/>
  <c r="AH86" i="30"/>
  <c r="AH85" i="30"/>
  <c r="AH84" i="30"/>
  <c r="AH83" i="30"/>
  <c r="AH82" i="30"/>
  <c r="AH81" i="30"/>
  <c r="AH80" i="30"/>
  <c r="AH79" i="30"/>
  <c r="AH78" i="30"/>
  <c r="AH77" i="30"/>
  <c r="AH76" i="30"/>
  <c r="AH75" i="30"/>
  <c r="AH74" i="30"/>
  <c r="AH73" i="30"/>
  <c r="AH72" i="30"/>
  <c r="AH71" i="30"/>
  <c r="AH70" i="30"/>
  <c r="AH69" i="30"/>
  <c r="AH68" i="30"/>
  <c r="AH67" i="30"/>
  <c r="AH66" i="30"/>
  <c r="AH65" i="30"/>
  <c r="AH64" i="30"/>
  <c r="AH63" i="30"/>
  <c r="AH62" i="30"/>
  <c r="AH61" i="30"/>
  <c r="AH60" i="30"/>
  <c r="AH59" i="30"/>
  <c r="AH58" i="30"/>
  <c r="AH57" i="30"/>
  <c r="AH56" i="30"/>
  <c r="AH55" i="30"/>
  <c r="AH54" i="30"/>
  <c r="AH53" i="30"/>
  <c r="AH52" i="30"/>
  <c r="AH51" i="30"/>
  <c r="AH50" i="30"/>
  <c r="AH49" i="30"/>
  <c r="AH48" i="30"/>
  <c r="AH47" i="30"/>
  <c r="AH46" i="30"/>
  <c r="AH45" i="30"/>
  <c r="AH44" i="30"/>
  <c r="AH43" i="30"/>
  <c r="AH42" i="30"/>
  <c r="AH41" i="30"/>
  <c r="AH40" i="30"/>
  <c r="AH39" i="30"/>
  <c r="AH38" i="30"/>
  <c r="AH37" i="30"/>
  <c r="AH36" i="30"/>
  <c r="AH35" i="30"/>
  <c r="AH34" i="30"/>
  <c r="AH33" i="30"/>
  <c r="AH32" i="30"/>
  <c r="AH31" i="30"/>
  <c r="AH30" i="30"/>
  <c r="AH29" i="30"/>
  <c r="AH28" i="30"/>
  <c r="AH27" i="30"/>
  <c r="AH26" i="30"/>
  <c r="AH25" i="30"/>
  <c r="AH24" i="30"/>
  <c r="AH23" i="30"/>
  <c r="AH22" i="30"/>
  <c r="AH21" i="30"/>
  <c r="AH20" i="30"/>
  <c r="AH19" i="30"/>
  <c r="AH18" i="30"/>
  <c r="AH17" i="30"/>
  <c r="AH16" i="30"/>
  <c r="AH15" i="30"/>
  <c r="AH14" i="30"/>
  <c r="AI163" i="29"/>
  <c r="AI162" i="29"/>
  <c r="AI161" i="29"/>
  <c r="AI160" i="29"/>
  <c r="AI159" i="29"/>
  <c r="AI158" i="29"/>
  <c r="AI157" i="29"/>
  <c r="AI156" i="29"/>
  <c r="AI155" i="29"/>
  <c r="AI154" i="29"/>
  <c r="AI153" i="29"/>
  <c r="AI152" i="29"/>
  <c r="AI151" i="29"/>
  <c r="AI150" i="29"/>
  <c r="AI149" i="29"/>
  <c r="AI148" i="29"/>
  <c r="AI147" i="29"/>
  <c r="AI146" i="29"/>
  <c r="AI145" i="29"/>
  <c r="AI144" i="29"/>
  <c r="AI143" i="29"/>
  <c r="AI142" i="29"/>
  <c r="AI141" i="29"/>
  <c r="AI140" i="29"/>
  <c r="AI139" i="29"/>
  <c r="AI138" i="29"/>
  <c r="AI137" i="29"/>
  <c r="AI136" i="29"/>
  <c r="AI135" i="29"/>
  <c r="AI134" i="29"/>
  <c r="AI133" i="29"/>
  <c r="AI132" i="29"/>
  <c r="AI131" i="29"/>
  <c r="AI130" i="29"/>
  <c r="AI129" i="29"/>
  <c r="AI128" i="29"/>
  <c r="AI127" i="29"/>
  <c r="AI126" i="29"/>
  <c r="AI125" i="29"/>
  <c r="AI124" i="29"/>
  <c r="AI123" i="29"/>
  <c r="AI122" i="29"/>
  <c r="AI121" i="29"/>
  <c r="AI120" i="29"/>
  <c r="AI119" i="29"/>
  <c r="AI118" i="29"/>
  <c r="AI117" i="29"/>
  <c r="AI116" i="29"/>
  <c r="AI115" i="29"/>
  <c r="AI114" i="29"/>
  <c r="AI113" i="29"/>
  <c r="AI112" i="29"/>
  <c r="AI111" i="29"/>
  <c r="AI110" i="29"/>
  <c r="AI109" i="29"/>
  <c r="AI108" i="29"/>
  <c r="AI107" i="29"/>
  <c r="AI106" i="29"/>
  <c r="AI105" i="29"/>
  <c r="AI104" i="29"/>
  <c r="AI103" i="29"/>
  <c r="AI102" i="29"/>
  <c r="AI101" i="29"/>
  <c r="AI100" i="29"/>
  <c r="AI99" i="29"/>
  <c r="AI98" i="29"/>
  <c r="AI97" i="29"/>
  <c r="AI96" i="29"/>
  <c r="AI95" i="29"/>
  <c r="AI94" i="29"/>
  <c r="AI93" i="29"/>
  <c r="AI92" i="29"/>
  <c r="AI91" i="29"/>
  <c r="AI90" i="29"/>
  <c r="AI89" i="29"/>
  <c r="AI88" i="29"/>
  <c r="AI87" i="29"/>
  <c r="AI86" i="29"/>
  <c r="AI85" i="29"/>
  <c r="AI84" i="29"/>
  <c r="AI83" i="29"/>
  <c r="AI82" i="29"/>
  <c r="AI81" i="29"/>
  <c r="AI80" i="29"/>
  <c r="AI79" i="29"/>
  <c r="AI78" i="29"/>
  <c r="AI77" i="29"/>
  <c r="AI76" i="29"/>
  <c r="AI75" i="29"/>
  <c r="AI74" i="29"/>
  <c r="AI73" i="29"/>
  <c r="AI72" i="29"/>
  <c r="AI71" i="29"/>
  <c r="AI70" i="29"/>
  <c r="AI69" i="29"/>
  <c r="AI68" i="29"/>
  <c r="AI67" i="29"/>
  <c r="AI66" i="29"/>
  <c r="AI65" i="29"/>
  <c r="AI64" i="29"/>
  <c r="AI63" i="29"/>
  <c r="AI62" i="29"/>
  <c r="AI61" i="29"/>
  <c r="AI60" i="29"/>
  <c r="AI59" i="29"/>
  <c r="AI58" i="29"/>
  <c r="AI57" i="29"/>
  <c r="AI56" i="29"/>
  <c r="AI55" i="29"/>
  <c r="AI54" i="29"/>
  <c r="AI53" i="29"/>
  <c r="AI52" i="29"/>
  <c r="AI51" i="29"/>
  <c r="AI50" i="29"/>
  <c r="AI49" i="29"/>
  <c r="AI48" i="29"/>
  <c r="AI47" i="29"/>
  <c r="AI46" i="29"/>
  <c r="AI45" i="29"/>
  <c r="AI44" i="29"/>
  <c r="AI43" i="29"/>
  <c r="AI42" i="29"/>
  <c r="AI41" i="29"/>
  <c r="AI40" i="29"/>
  <c r="AI39" i="29"/>
  <c r="AI38" i="29"/>
  <c r="AI37" i="29"/>
  <c r="AI36" i="29"/>
  <c r="AI35" i="29"/>
  <c r="AI34" i="29"/>
  <c r="AI33" i="29"/>
  <c r="AI32" i="29"/>
  <c r="AI31" i="29"/>
  <c r="AI30" i="29"/>
  <c r="AI29" i="29"/>
  <c r="AI28" i="29"/>
  <c r="AI27" i="29"/>
  <c r="AI26" i="29"/>
  <c r="AI25" i="29"/>
  <c r="AI24" i="29"/>
  <c r="AI23" i="29"/>
  <c r="AI22" i="29"/>
  <c r="AI21" i="29"/>
  <c r="AI20" i="29"/>
  <c r="AI19" i="29"/>
  <c r="AI18" i="29"/>
  <c r="AI17" i="29"/>
  <c r="AI16" i="29"/>
  <c r="AI15" i="29"/>
  <c r="AI14" i="29"/>
  <c r="AI163" i="28"/>
  <c r="AI162" i="28"/>
  <c r="AI161" i="28"/>
  <c r="AI160" i="28"/>
  <c r="AI159" i="28"/>
  <c r="AI158" i="28"/>
  <c r="AI157" i="28"/>
  <c r="AI156" i="28"/>
  <c r="AI155" i="28"/>
  <c r="AI154" i="28"/>
  <c r="AI153" i="28"/>
  <c r="AI152" i="28"/>
  <c r="AI151" i="28"/>
  <c r="AI150" i="28"/>
  <c r="AI149" i="28"/>
  <c r="AI148" i="28"/>
  <c r="AI147" i="28"/>
  <c r="AI146" i="28"/>
  <c r="AI145" i="28"/>
  <c r="AI144" i="28"/>
  <c r="AI143" i="28"/>
  <c r="AI142" i="28"/>
  <c r="AI141" i="28"/>
  <c r="AI140" i="28"/>
  <c r="AI139" i="28"/>
  <c r="AI138" i="28"/>
  <c r="AI137" i="28"/>
  <c r="AI136" i="28"/>
  <c r="AI135" i="28"/>
  <c r="AI134" i="28"/>
  <c r="AI133" i="28"/>
  <c r="AI132" i="28"/>
  <c r="AI131" i="28"/>
  <c r="AI130" i="28"/>
  <c r="AI129" i="28"/>
  <c r="AI128" i="28"/>
  <c r="AI127" i="28"/>
  <c r="AI126" i="28"/>
  <c r="AI125" i="28"/>
  <c r="AI124" i="28"/>
  <c r="AI123" i="28"/>
  <c r="AI122" i="28"/>
  <c r="AI121" i="28"/>
  <c r="AI120" i="28"/>
  <c r="AI119" i="28"/>
  <c r="AI118" i="28"/>
  <c r="AI117" i="28"/>
  <c r="AI116" i="28"/>
  <c r="AI115" i="28"/>
  <c r="AI114" i="28"/>
  <c r="AI113" i="28"/>
  <c r="AI112" i="28"/>
  <c r="AI111" i="28"/>
  <c r="AI110" i="28"/>
  <c r="AI109" i="28"/>
  <c r="AI108" i="28"/>
  <c r="AI107" i="28"/>
  <c r="AI106" i="28"/>
  <c r="AI105" i="28"/>
  <c r="AI104" i="28"/>
  <c r="AI103" i="28"/>
  <c r="AI102" i="28"/>
  <c r="AI101" i="28"/>
  <c r="AI100" i="28"/>
  <c r="AI99" i="28"/>
  <c r="AI98" i="28"/>
  <c r="AI97" i="28"/>
  <c r="AI96" i="28"/>
  <c r="AI95" i="28"/>
  <c r="AI94" i="28"/>
  <c r="AI93" i="28"/>
  <c r="AI92" i="28"/>
  <c r="AI91" i="28"/>
  <c r="AI90" i="28"/>
  <c r="AI89" i="28"/>
  <c r="AI88" i="28"/>
  <c r="AI87" i="28"/>
  <c r="AI86" i="28"/>
  <c r="AI85" i="28"/>
  <c r="AI84" i="28"/>
  <c r="AI83" i="28"/>
  <c r="AI82" i="28"/>
  <c r="AI81" i="28"/>
  <c r="AI80" i="28"/>
  <c r="AI79" i="28"/>
  <c r="AI78" i="28"/>
  <c r="AI77" i="28"/>
  <c r="AI76" i="28"/>
  <c r="AI75" i="28"/>
  <c r="AI74" i="28"/>
  <c r="AI73" i="28"/>
  <c r="AI72" i="28"/>
  <c r="AI71" i="28"/>
  <c r="AI70" i="28"/>
  <c r="AI69" i="28"/>
  <c r="AI68" i="28"/>
  <c r="AI67" i="28"/>
  <c r="AI66" i="28"/>
  <c r="AI65" i="28"/>
  <c r="AI64" i="28"/>
  <c r="AI63" i="28"/>
  <c r="AI62" i="28"/>
  <c r="AI61" i="28"/>
  <c r="AI60" i="28"/>
  <c r="AI59" i="28"/>
  <c r="AI58" i="28"/>
  <c r="AI57" i="28"/>
  <c r="AI56" i="28"/>
  <c r="AI55" i="28"/>
  <c r="AI54" i="28"/>
  <c r="AI53" i="28"/>
  <c r="AI52" i="28"/>
  <c r="AI51" i="28"/>
  <c r="AI50" i="28"/>
  <c r="AI49" i="28"/>
  <c r="AI48" i="28"/>
  <c r="AI47" i="28"/>
  <c r="AI46" i="28"/>
  <c r="AI45" i="28"/>
  <c r="AI44" i="28"/>
  <c r="AI43" i="28"/>
  <c r="AI42" i="28"/>
  <c r="AI41" i="28"/>
  <c r="AI40" i="28"/>
  <c r="AI39" i="28"/>
  <c r="AI38" i="28"/>
  <c r="AI37" i="28"/>
  <c r="AI36" i="28"/>
  <c r="AI35" i="28"/>
  <c r="AI34" i="28"/>
  <c r="AI33" i="28"/>
  <c r="AI32" i="28"/>
  <c r="AI31" i="28"/>
  <c r="AI30" i="28"/>
  <c r="AI29" i="28"/>
  <c r="AI28" i="28"/>
  <c r="AI27" i="28"/>
  <c r="AI26" i="28"/>
  <c r="AI25" i="28"/>
  <c r="AI24" i="28"/>
  <c r="AI23" i="28"/>
  <c r="AI22" i="28"/>
  <c r="AI21" i="28"/>
  <c r="AI20" i="28"/>
  <c r="AI19" i="28"/>
  <c r="AI18" i="28"/>
  <c r="AI17" i="28"/>
  <c r="AI16" i="28"/>
  <c r="AI15" i="28"/>
  <c r="AI14" i="28"/>
  <c r="AH163" i="27"/>
  <c r="AH162" i="27"/>
  <c r="AH161" i="27"/>
  <c r="AH160" i="27"/>
  <c r="AH159" i="27"/>
  <c r="AH158" i="27"/>
  <c r="AH157" i="27"/>
  <c r="AH156" i="27"/>
  <c r="AH155" i="27"/>
  <c r="AH154" i="27"/>
  <c r="AH153" i="27"/>
  <c r="AH152" i="27"/>
  <c r="AH151" i="27"/>
  <c r="AH150" i="27"/>
  <c r="AH149" i="27"/>
  <c r="AH148" i="27"/>
  <c r="AH147" i="27"/>
  <c r="AH146" i="27"/>
  <c r="AH145" i="27"/>
  <c r="AH144" i="27"/>
  <c r="AH143" i="27"/>
  <c r="AH142" i="27"/>
  <c r="AH141" i="27"/>
  <c r="AH140" i="27"/>
  <c r="AH139" i="27"/>
  <c r="AH138" i="27"/>
  <c r="AH137" i="27"/>
  <c r="AH136" i="27"/>
  <c r="AH135" i="27"/>
  <c r="AH134" i="27"/>
  <c r="AH133" i="27"/>
  <c r="AH132" i="27"/>
  <c r="AH131" i="27"/>
  <c r="AH130" i="27"/>
  <c r="AH129" i="27"/>
  <c r="AH128" i="27"/>
  <c r="AH127" i="27"/>
  <c r="AH126" i="27"/>
  <c r="AH125" i="27"/>
  <c r="AH124" i="27"/>
  <c r="AH123" i="27"/>
  <c r="AH122" i="27"/>
  <c r="AH121" i="27"/>
  <c r="AH120" i="27"/>
  <c r="AH119" i="27"/>
  <c r="AH118" i="27"/>
  <c r="AH117" i="27"/>
  <c r="AH116" i="27"/>
  <c r="AH115" i="27"/>
  <c r="AH114" i="27"/>
  <c r="AH113" i="27"/>
  <c r="AH112" i="27"/>
  <c r="AH111" i="27"/>
  <c r="AH110" i="27"/>
  <c r="AH109" i="27"/>
  <c r="AH108" i="27"/>
  <c r="AH107" i="27"/>
  <c r="AH106" i="27"/>
  <c r="AH105" i="27"/>
  <c r="AH104" i="27"/>
  <c r="AH103" i="27"/>
  <c r="AH102" i="27"/>
  <c r="AH101" i="27"/>
  <c r="AH100" i="27"/>
  <c r="AH99" i="27"/>
  <c r="AH98" i="27"/>
  <c r="AH97" i="27"/>
  <c r="AH96" i="27"/>
  <c r="AH95" i="27"/>
  <c r="AH94" i="27"/>
  <c r="AH93" i="27"/>
  <c r="AH92" i="27"/>
  <c r="AH91" i="27"/>
  <c r="AH90" i="27"/>
  <c r="AH89" i="27"/>
  <c r="AH88" i="27"/>
  <c r="AH87" i="27"/>
  <c r="AH86" i="27"/>
  <c r="AH85" i="27"/>
  <c r="AH84" i="27"/>
  <c r="AH83" i="27"/>
  <c r="AH82" i="27"/>
  <c r="AH81" i="27"/>
  <c r="AH80" i="27"/>
  <c r="AH79" i="27"/>
  <c r="AH78" i="27"/>
  <c r="AH77" i="27"/>
  <c r="AH76" i="27"/>
  <c r="AH75" i="27"/>
  <c r="AH74" i="27"/>
  <c r="AH73" i="27"/>
  <c r="AH72" i="27"/>
  <c r="AH71" i="27"/>
  <c r="AH70" i="27"/>
  <c r="AH69" i="27"/>
  <c r="AH68" i="27"/>
  <c r="AH67" i="27"/>
  <c r="AH66" i="27"/>
  <c r="AH65" i="27"/>
  <c r="AH64" i="27"/>
  <c r="AH63" i="27"/>
  <c r="AH62" i="27"/>
  <c r="AH61" i="27"/>
  <c r="AH60" i="27"/>
  <c r="AH59" i="27"/>
  <c r="AH58" i="27"/>
  <c r="AH57" i="27"/>
  <c r="AH56" i="27"/>
  <c r="AH55" i="27"/>
  <c r="AH54" i="27"/>
  <c r="AH53" i="27"/>
  <c r="AH52" i="27"/>
  <c r="AH51" i="27"/>
  <c r="AH50" i="27"/>
  <c r="AH49" i="27"/>
  <c r="AH48" i="27"/>
  <c r="AH47" i="27"/>
  <c r="AH46" i="27"/>
  <c r="AH45" i="27"/>
  <c r="AH44" i="27"/>
  <c r="AH43" i="27"/>
  <c r="AH42" i="27"/>
  <c r="AH41" i="27"/>
  <c r="AH40" i="27"/>
  <c r="AH39" i="27"/>
  <c r="AH38" i="27"/>
  <c r="AH37" i="27"/>
  <c r="AH36" i="27"/>
  <c r="AH35" i="27"/>
  <c r="AH34" i="27"/>
  <c r="AH33" i="27"/>
  <c r="AH32" i="27"/>
  <c r="AH31" i="27"/>
  <c r="AH30" i="27"/>
  <c r="AH29" i="27"/>
  <c r="AH28" i="27"/>
  <c r="AH27" i="27"/>
  <c r="AH26" i="27"/>
  <c r="AH25" i="27"/>
  <c r="AH24" i="27"/>
  <c r="AH23" i="27"/>
  <c r="AH22" i="27"/>
  <c r="AH21" i="27"/>
  <c r="AH20" i="27"/>
  <c r="AH19" i="27"/>
  <c r="AH18" i="27"/>
  <c r="AH17" i="27"/>
  <c r="AH16" i="27"/>
  <c r="AH15" i="27"/>
  <c r="AH14" i="27"/>
  <c r="AI163" i="26"/>
  <c r="AI162" i="26"/>
  <c r="AI161" i="26"/>
  <c r="AI160" i="26"/>
  <c r="AI159" i="26"/>
  <c r="AI158" i="26"/>
  <c r="AI157" i="26"/>
  <c r="AI156" i="26"/>
  <c r="AI155" i="26"/>
  <c r="AI154" i="26"/>
  <c r="AI153" i="26"/>
  <c r="AI152" i="26"/>
  <c r="AI151" i="26"/>
  <c r="AI150" i="26"/>
  <c r="AI149" i="26"/>
  <c r="AI148" i="26"/>
  <c r="AI147" i="26"/>
  <c r="AI146" i="26"/>
  <c r="AI145" i="26"/>
  <c r="AI144" i="26"/>
  <c r="AI143" i="26"/>
  <c r="AI142" i="26"/>
  <c r="AI141" i="26"/>
  <c r="AI140" i="26"/>
  <c r="AI139" i="26"/>
  <c r="AI138" i="26"/>
  <c r="AI137" i="26"/>
  <c r="AI136" i="26"/>
  <c r="AI135" i="26"/>
  <c r="AI134" i="26"/>
  <c r="AI133" i="26"/>
  <c r="AI132" i="26"/>
  <c r="AI131" i="26"/>
  <c r="AI130" i="26"/>
  <c r="AI129" i="26"/>
  <c r="AI128" i="26"/>
  <c r="AI127" i="26"/>
  <c r="AI126" i="26"/>
  <c r="AI125" i="26"/>
  <c r="AI124" i="26"/>
  <c r="AI123" i="26"/>
  <c r="AI122" i="26"/>
  <c r="AI121" i="26"/>
  <c r="AI120" i="26"/>
  <c r="AI119" i="26"/>
  <c r="AI118" i="26"/>
  <c r="AI117" i="26"/>
  <c r="AI116" i="26"/>
  <c r="AI115" i="26"/>
  <c r="AI114" i="26"/>
  <c r="AI113" i="26"/>
  <c r="AI112" i="26"/>
  <c r="AI111" i="26"/>
  <c r="AI110" i="26"/>
  <c r="AI109" i="26"/>
  <c r="AI108" i="26"/>
  <c r="AI107" i="26"/>
  <c r="AI106" i="26"/>
  <c r="AI105" i="26"/>
  <c r="AI104" i="26"/>
  <c r="AI103" i="26"/>
  <c r="AI102" i="26"/>
  <c r="AI101" i="26"/>
  <c r="AI100" i="26"/>
  <c r="AI99" i="26"/>
  <c r="AI98" i="26"/>
  <c r="AI97" i="26"/>
  <c r="AI96" i="26"/>
  <c r="AI95" i="26"/>
  <c r="AI94" i="26"/>
  <c r="AI93" i="26"/>
  <c r="AI92" i="26"/>
  <c r="AI91" i="26"/>
  <c r="AI90" i="26"/>
  <c r="AI89" i="26"/>
  <c r="AI88" i="26"/>
  <c r="AI87" i="26"/>
  <c r="AI86" i="26"/>
  <c r="AI85" i="26"/>
  <c r="AI84" i="26"/>
  <c r="AI83" i="26"/>
  <c r="AI82" i="26"/>
  <c r="AI81" i="26"/>
  <c r="AI80" i="26"/>
  <c r="AI79" i="26"/>
  <c r="AI78" i="26"/>
  <c r="AI77" i="26"/>
  <c r="AI76" i="26"/>
  <c r="AI75" i="26"/>
  <c r="AI74" i="26"/>
  <c r="AI73" i="26"/>
  <c r="AI72" i="26"/>
  <c r="AI71" i="26"/>
  <c r="AI70" i="26"/>
  <c r="AI69" i="26"/>
  <c r="AI68" i="26"/>
  <c r="AI67" i="26"/>
  <c r="AI66" i="26"/>
  <c r="AI65" i="26"/>
  <c r="AI64" i="26"/>
  <c r="AI63" i="26"/>
  <c r="AI62" i="26"/>
  <c r="AI61" i="26"/>
  <c r="AI60" i="26"/>
  <c r="AI59" i="26"/>
  <c r="AI58" i="26"/>
  <c r="AI57" i="26"/>
  <c r="AI56" i="26"/>
  <c r="AI55" i="26"/>
  <c r="AI54" i="26"/>
  <c r="AI53" i="26"/>
  <c r="AI52" i="26"/>
  <c r="AI51" i="26"/>
  <c r="AI50" i="26"/>
  <c r="AI49" i="26"/>
  <c r="AI48" i="26"/>
  <c r="AI47" i="26"/>
  <c r="AI46" i="26"/>
  <c r="AI45" i="26"/>
  <c r="AI44" i="26"/>
  <c r="AI43" i="26"/>
  <c r="AI42" i="26"/>
  <c r="AI41" i="26"/>
  <c r="AI40" i="26"/>
  <c r="AI39" i="26"/>
  <c r="AI38" i="26"/>
  <c r="AI37" i="26"/>
  <c r="AI36" i="26"/>
  <c r="AI35" i="26"/>
  <c r="AI34" i="26"/>
  <c r="AI33" i="26"/>
  <c r="AI32" i="26"/>
  <c r="AI31" i="26"/>
  <c r="AI30" i="26"/>
  <c r="AI29" i="26"/>
  <c r="AI28" i="26"/>
  <c r="AI27" i="26"/>
  <c r="AI26" i="26"/>
  <c r="AI25" i="26"/>
  <c r="AI24" i="26"/>
  <c r="AI23" i="26"/>
  <c r="AI22" i="26"/>
  <c r="AI21" i="26"/>
  <c r="AI20" i="26"/>
  <c r="AI19" i="26"/>
  <c r="AI18" i="26"/>
  <c r="AI17" i="26"/>
  <c r="AI16" i="26"/>
  <c r="AI15" i="26"/>
  <c r="AI14" i="26"/>
  <c r="AH163" i="25"/>
  <c r="AH162" i="25"/>
  <c r="AH161" i="25"/>
  <c r="AH160" i="25"/>
  <c r="AH159" i="25"/>
  <c r="AH158" i="25"/>
  <c r="AH157" i="25"/>
  <c r="AH156" i="25"/>
  <c r="AH155" i="25"/>
  <c r="AH154" i="25"/>
  <c r="AH153" i="25"/>
  <c r="AH152" i="25"/>
  <c r="AH151" i="25"/>
  <c r="AH150" i="25"/>
  <c r="AH149" i="25"/>
  <c r="AH148" i="25"/>
  <c r="AH147" i="25"/>
  <c r="AH146" i="25"/>
  <c r="AH145" i="25"/>
  <c r="AH144" i="25"/>
  <c r="AH143" i="25"/>
  <c r="AH142" i="25"/>
  <c r="AH141" i="25"/>
  <c r="AH140" i="25"/>
  <c r="AH139" i="25"/>
  <c r="AH138" i="25"/>
  <c r="AH137" i="25"/>
  <c r="AH136" i="25"/>
  <c r="AH135" i="25"/>
  <c r="AH134" i="25"/>
  <c r="AH133" i="25"/>
  <c r="AH132" i="25"/>
  <c r="AH131" i="25"/>
  <c r="AH130" i="25"/>
  <c r="AH129" i="25"/>
  <c r="AH128" i="25"/>
  <c r="AH127" i="25"/>
  <c r="AH126" i="25"/>
  <c r="AH125" i="25"/>
  <c r="AH124" i="25"/>
  <c r="AH123" i="25"/>
  <c r="AH122" i="25"/>
  <c r="AH121" i="25"/>
  <c r="AH120" i="25"/>
  <c r="AH119" i="25"/>
  <c r="AH118" i="25"/>
  <c r="AH117" i="25"/>
  <c r="AH116" i="25"/>
  <c r="AH115" i="25"/>
  <c r="AH114" i="25"/>
  <c r="AH113" i="25"/>
  <c r="AH112" i="25"/>
  <c r="AH111" i="25"/>
  <c r="AH110" i="25"/>
  <c r="AH109" i="25"/>
  <c r="AH108" i="25"/>
  <c r="AH107" i="25"/>
  <c r="AH106" i="25"/>
  <c r="AH105" i="25"/>
  <c r="AH104" i="25"/>
  <c r="AH103" i="25"/>
  <c r="AH102" i="25"/>
  <c r="AH101" i="25"/>
  <c r="AH100" i="25"/>
  <c r="AH99" i="25"/>
  <c r="AH98" i="25"/>
  <c r="AH97" i="25"/>
  <c r="AH96" i="25"/>
  <c r="AH95" i="25"/>
  <c r="AH94" i="25"/>
  <c r="AH93" i="25"/>
  <c r="AH92" i="25"/>
  <c r="AH91" i="25"/>
  <c r="AH90" i="25"/>
  <c r="AH89" i="25"/>
  <c r="AH88" i="25"/>
  <c r="AH87" i="25"/>
  <c r="AH86" i="25"/>
  <c r="AH85" i="25"/>
  <c r="AH84" i="25"/>
  <c r="AH83" i="25"/>
  <c r="AH82" i="25"/>
  <c r="AH81" i="25"/>
  <c r="AH80" i="25"/>
  <c r="AH79" i="25"/>
  <c r="AH78" i="25"/>
  <c r="AH77" i="25"/>
  <c r="AH76" i="25"/>
  <c r="AH75" i="25"/>
  <c r="AH74" i="25"/>
  <c r="AH73" i="25"/>
  <c r="AH72" i="25"/>
  <c r="AH71" i="25"/>
  <c r="AH70" i="25"/>
  <c r="AH69" i="25"/>
  <c r="AH68" i="25"/>
  <c r="AH67" i="25"/>
  <c r="AH66" i="25"/>
  <c r="AH65" i="25"/>
  <c r="AH64" i="25"/>
  <c r="AH63" i="25"/>
  <c r="AH62" i="25"/>
  <c r="AH61" i="25"/>
  <c r="AH60" i="25"/>
  <c r="AH59" i="25"/>
  <c r="AH58" i="25"/>
  <c r="AH57" i="25"/>
  <c r="AH56" i="25"/>
  <c r="AH55" i="25"/>
  <c r="AH54" i="25"/>
  <c r="AH53" i="25"/>
  <c r="AH52" i="25"/>
  <c r="AH51" i="25"/>
  <c r="AH50" i="25"/>
  <c r="AH49" i="25"/>
  <c r="AH48" i="25"/>
  <c r="AH47" i="25"/>
  <c r="AH46" i="25"/>
  <c r="AH45" i="25"/>
  <c r="AH44" i="25"/>
  <c r="AH43" i="25"/>
  <c r="AH42" i="25"/>
  <c r="AH41" i="25"/>
  <c r="AH40" i="25"/>
  <c r="AH39" i="25"/>
  <c r="AH38" i="25"/>
  <c r="AH37" i="25"/>
  <c r="AH36" i="25"/>
  <c r="AH35" i="25"/>
  <c r="AH34" i="25"/>
  <c r="AH33" i="25"/>
  <c r="AH32" i="25"/>
  <c r="AH31" i="25"/>
  <c r="AH30" i="25"/>
  <c r="AH29" i="25"/>
  <c r="AH28" i="25"/>
  <c r="AH27" i="25"/>
  <c r="AH26" i="25"/>
  <c r="AH25" i="25"/>
  <c r="AH24" i="25"/>
  <c r="AH23" i="25"/>
  <c r="AH22" i="25"/>
  <c r="AH21" i="25"/>
  <c r="AH20" i="25"/>
  <c r="AH19" i="25"/>
  <c r="AH18" i="25"/>
  <c r="AH17" i="25"/>
  <c r="AH16" i="25"/>
  <c r="AH15" i="25"/>
  <c r="AH14" i="25"/>
  <c r="AI167" i="35"/>
  <c r="AM8" i="35" s="1"/>
  <c r="AH13" i="35"/>
  <c r="AH164" i="35" s="1"/>
  <c r="AG13" i="35"/>
  <c r="AG164" i="35" s="1"/>
  <c r="AF13" i="35"/>
  <c r="AF164" i="35" s="1"/>
  <c r="AE13" i="35"/>
  <c r="AE164" i="35" s="1"/>
  <c r="AD13" i="35"/>
  <c r="AD164" i="35" s="1"/>
  <c r="AC13" i="35"/>
  <c r="AC164" i="35" s="1"/>
  <c r="AB13" i="35"/>
  <c r="AB164" i="35" s="1"/>
  <c r="AA13" i="35"/>
  <c r="AA164" i="35" s="1"/>
  <c r="Z13" i="35"/>
  <c r="Z164" i="35" s="1"/>
  <c r="Y13" i="35"/>
  <c r="Y164" i="35" s="1"/>
  <c r="X13" i="35"/>
  <c r="X164" i="35" s="1"/>
  <c r="W13" i="35"/>
  <c r="W164" i="35" s="1"/>
  <c r="V13" i="35"/>
  <c r="V164" i="35" s="1"/>
  <c r="U13" i="35"/>
  <c r="U164" i="35" s="1"/>
  <c r="T13" i="35"/>
  <c r="T164" i="35" s="1"/>
  <c r="S13" i="35"/>
  <c r="S164" i="35" s="1"/>
  <c r="R13" i="35"/>
  <c r="R164" i="35" s="1"/>
  <c r="Q13" i="35"/>
  <c r="Q164" i="35" s="1"/>
  <c r="P13" i="35"/>
  <c r="P164" i="35" s="1"/>
  <c r="O13" i="35"/>
  <c r="O164" i="35" s="1"/>
  <c r="N13" i="35"/>
  <c r="N164" i="35" s="1"/>
  <c r="M13" i="35"/>
  <c r="M164" i="35" s="1"/>
  <c r="L13" i="35"/>
  <c r="L164" i="35" s="1"/>
  <c r="K13" i="35"/>
  <c r="K164" i="35" s="1"/>
  <c r="J13" i="35"/>
  <c r="J164" i="35" s="1"/>
  <c r="I13" i="35"/>
  <c r="I164" i="35" s="1"/>
  <c r="H13" i="35"/>
  <c r="H164" i="35" s="1"/>
  <c r="G13" i="35"/>
  <c r="G164" i="35" s="1"/>
  <c r="F13" i="35"/>
  <c r="F164" i="35" s="1"/>
  <c r="E13" i="35"/>
  <c r="E164" i="35" s="1"/>
  <c r="D13" i="35"/>
  <c r="D164" i="35" s="1"/>
  <c r="H5" i="35"/>
  <c r="AL8" i="35" s="1"/>
  <c r="C3" i="35"/>
  <c r="C2" i="35"/>
  <c r="AI167" i="34"/>
  <c r="AM8" i="34" s="1"/>
  <c r="AH13" i="34"/>
  <c r="AH164" i="34" s="1"/>
  <c r="AG13" i="34"/>
  <c r="AG164" i="34" s="1"/>
  <c r="AF13" i="34"/>
  <c r="AF164" i="34" s="1"/>
  <c r="AE13" i="34"/>
  <c r="AE164" i="34" s="1"/>
  <c r="AD13" i="34"/>
  <c r="AD164" i="34" s="1"/>
  <c r="AC13" i="34"/>
  <c r="AC164" i="34" s="1"/>
  <c r="AB13" i="34"/>
  <c r="AB164" i="34" s="1"/>
  <c r="AA13" i="34"/>
  <c r="AA164" i="34" s="1"/>
  <c r="Z13" i="34"/>
  <c r="Z164" i="34" s="1"/>
  <c r="Y13" i="34"/>
  <c r="Y164" i="34" s="1"/>
  <c r="X13" i="34"/>
  <c r="X164" i="34" s="1"/>
  <c r="W13" i="34"/>
  <c r="W164" i="34" s="1"/>
  <c r="V13" i="34"/>
  <c r="V164" i="34" s="1"/>
  <c r="U13" i="34"/>
  <c r="U164" i="34" s="1"/>
  <c r="T13" i="34"/>
  <c r="T164" i="34" s="1"/>
  <c r="S13" i="34"/>
  <c r="S164" i="34" s="1"/>
  <c r="R13" i="34"/>
  <c r="R164" i="34" s="1"/>
  <c r="Q13" i="34"/>
  <c r="Q164" i="34" s="1"/>
  <c r="P13" i="34"/>
  <c r="P164" i="34" s="1"/>
  <c r="O13" i="34"/>
  <c r="O164" i="34" s="1"/>
  <c r="N13" i="34"/>
  <c r="N164" i="34" s="1"/>
  <c r="M13" i="34"/>
  <c r="M164" i="34" s="1"/>
  <c r="L13" i="34"/>
  <c r="L164" i="34" s="1"/>
  <c r="K13" i="34"/>
  <c r="K164" i="34" s="1"/>
  <c r="J13" i="34"/>
  <c r="J164" i="34" s="1"/>
  <c r="I13" i="34"/>
  <c r="I164" i="34" s="1"/>
  <c r="H13" i="34"/>
  <c r="H164" i="34" s="1"/>
  <c r="G13" i="34"/>
  <c r="G164" i="34" s="1"/>
  <c r="F13" i="34"/>
  <c r="F164" i="34" s="1"/>
  <c r="E13" i="34"/>
  <c r="E164" i="34" s="1"/>
  <c r="D13" i="34"/>
  <c r="D164" i="34" s="1"/>
  <c r="H5" i="34"/>
  <c r="AL8" i="34" s="1"/>
  <c r="C3" i="34"/>
  <c r="C2" i="34"/>
  <c r="AI167" i="33"/>
  <c r="AM8" i="33" s="1"/>
  <c r="AH13" i="33"/>
  <c r="AH164" i="33" s="1"/>
  <c r="AG13" i="33"/>
  <c r="AG164" i="33" s="1"/>
  <c r="AF13" i="33"/>
  <c r="AF164" i="33" s="1"/>
  <c r="AE13" i="33"/>
  <c r="AE164" i="33" s="1"/>
  <c r="AD13" i="33"/>
  <c r="AD164" i="33" s="1"/>
  <c r="AC13" i="33"/>
  <c r="AC164" i="33" s="1"/>
  <c r="AB13" i="33"/>
  <c r="AB164" i="33" s="1"/>
  <c r="AA13" i="33"/>
  <c r="AA164" i="33" s="1"/>
  <c r="Z13" i="33"/>
  <c r="Z164" i="33" s="1"/>
  <c r="Y13" i="33"/>
  <c r="Y164" i="33" s="1"/>
  <c r="X13" i="33"/>
  <c r="X164" i="33" s="1"/>
  <c r="W13" i="33"/>
  <c r="W164" i="33" s="1"/>
  <c r="V13" i="33"/>
  <c r="V164" i="33" s="1"/>
  <c r="U13" i="33"/>
  <c r="U164" i="33" s="1"/>
  <c r="T13" i="33"/>
  <c r="T164" i="33" s="1"/>
  <c r="S13" i="33"/>
  <c r="S164" i="33" s="1"/>
  <c r="R13" i="33"/>
  <c r="R164" i="33" s="1"/>
  <c r="Q13" i="33"/>
  <c r="Q164" i="33" s="1"/>
  <c r="P13" i="33"/>
  <c r="P164" i="33" s="1"/>
  <c r="O13" i="33"/>
  <c r="O164" i="33" s="1"/>
  <c r="N13" i="33"/>
  <c r="N164" i="33" s="1"/>
  <c r="M13" i="33"/>
  <c r="M164" i="33" s="1"/>
  <c r="L13" i="33"/>
  <c r="L164" i="33" s="1"/>
  <c r="K13" i="33"/>
  <c r="K164" i="33" s="1"/>
  <c r="J13" i="33"/>
  <c r="J164" i="33" s="1"/>
  <c r="I13" i="33"/>
  <c r="I164" i="33" s="1"/>
  <c r="H13" i="33"/>
  <c r="H164" i="33" s="1"/>
  <c r="G13" i="33"/>
  <c r="G164" i="33" s="1"/>
  <c r="F13" i="33"/>
  <c r="F164" i="33" s="1"/>
  <c r="E13" i="33"/>
  <c r="E164" i="33" s="1"/>
  <c r="D13" i="33"/>
  <c r="D164" i="33" s="1"/>
  <c r="H5" i="33"/>
  <c r="AL8" i="33" s="1"/>
  <c r="C3" i="33"/>
  <c r="C2" i="33"/>
  <c r="AH167" i="32"/>
  <c r="AL8" i="32"/>
  <c r="AG13" i="32"/>
  <c r="AG164" i="32" s="1"/>
  <c r="AF13" i="32"/>
  <c r="AF164" i="32" s="1"/>
  <c r="AE13" i="32"/>
  <c r="AE164" i="32" s="1"/>
  <c r="AD13" i="32"/>
  <c r="AD164" i="32" s="1"/>
  <c r="AC13" i="32"/>
  <c r="AC164" i="32" s="1"/>
  <c r="AB13" i="32"/>
  <c r="AB164" i="32" s="1"/>
  <c r="AA13" i="32"/>
  <c r="AA164" i="32" s="1"/>
  <c r="Z13" i="32"/>
  <c r="Z164" i="32" s="1"/>
  <c r="Y13" i="32"/>
  <c r="Y164" i="32" s="1"/>
  <c r="X13" i="32"/>
  <c r="X164" i="32" s="1"/>
  <c r="W13" i="32"/>
  <c r="W164" i="32" s="1"/>
  <c r="V13" i="32"/>
  <c r="V164" i="32" s="1"/>
  <c r="U13" i="32"/>
  <c r="U164" i="32" s="1"/>
  <c r="T13" i="32"/>
  <c r="T164" i="32" s="1"/>
  <c r="S13" i="32"/>
  <c r="S164" i="32" s="1"/>
  <c r="R13" i="32"/>
  <c r="R164" i="32" s="1"/>
  <c r="Q13" i="32"/>
  <c r="Q164" i="32" s="1"/>
  <c r="P13" i="32"/>
  <c r="P164" i="32" s="1"/>
  <c r="O13" i="32"/>
  <c r="O164" i="32" s="1"/>
  <c r="N13" i="32"/>
  <c r="N164" i="32" s="1"/>
  <c r="M13" i="32"/>
  <c r="M164" i="32" s="1"/>
  <c r="L13" i="32"/>
  <c r="L164" i="32" s="1"/>
  <c r="K13" i="32"/>
  <c r="K164" i="32" s="1"/>
  <c r="J13" i="32"/>
  <c r="J164" i="32" s="1"/>
  <c r="I13" i="32"/>
  <c r="I164" i="32" s="1"/>
  <c r="H13" i="32"/>
  <c r="H164" i="32" s="1"/>
  <c r="G13" i="32"/>
  <c r="G164" i="32" s="1"/>
  <c r="F13" i="32"/>
  <c r="F164" i="32" s="1"/>
  <c r="E13" i="32"/>
  <c r="E164" i="32" s="1"/>
  <c r="D13" i="32"/>
  <c r="D164" i="32" s="1"/>
  <c r="H5" i="32"/>
  <c r="AK8" i="32" s="1"/>
  <c r="C3" i="32"/>
  <c r="C2" i="32"/>
  <c r="AI167" i="31"/>
  <c r="AM8" i="31" s="1"/>
  <c r="AH13" i="31"/>
  <c r="AH164" i="31" s="1"/>
  <c r="AG13" i="31"/>
  <c r="AG164" i="31" s="1"/>
  <c r="AF13" i="31"/>
  <c r="AF164" i="31" s="1"/>
  <c r="AE13" i="31"/>
  <c r="AE164" i="31" s="1"/>
  <c r="AD13" i="31"/>
  <c r="AD164" i="31" s="1"/>
  <c r="AC13" i="31"/>
  <c r="AC164" i="31" s="1"/>
  <c r="AB13" i="31"/>
  <c r="AB164" i="31" s="1"/>
  <c r="AA13" i="31"/>
  <c r="AA164" i="31" s="1"/>
  <c r="Z13" i="31"/>
  <c r="Z164" i="31" s="1"/>
  <c r="Y13" i="31"/>
  <c r="Y164" i="31" s="1"/>
  <c r="X13" i="31"/>
  <c r="X164" i="31" s="1"/>
  <c r="W13" i="31"/>
  <c r="W164" i="31" s="1"/>
  <c r="V13" i="31"/>
  <c r="V164" i="31" s="1"/>
  <c r="U13" i="31"/>
  <c r="U164" i="31" s="1"/>
  <c r="T13" i="31"/>
  <c r="T164" i="31" s="1"/>
  <c r="S13" i="31"/>
  <c r="S164" i="31" s="1"/>
  <c r="R13" i="31"/>
  <c r="R164" i="31" s="1"/>
  <c r="Q13" i="31"/>
  <c r="Q164" i="31" s="1"/>
  <c r="P13" i="31"/>
  <c r="P164" i="31" s="1"/>
  <c r="O13" i="31"/>
  <c r="O164" i="31" s="1"/>
  <c r="N13" i="31"/>
  <c r="N164" i="31" s="1"/>
  <c r="M13" i="31"/>
  <c r="M164" i="31" s="1"/>
  <c r="L13" i="31"/>
  <c r="L164" i="31" s="1"/>
  <c r="K13" i="31"/>
  <c r="K164" i="31" s="1"/>
  <c r="J13" i="31"/>
  <c r="J164" i="31" s="1"/>
  <c r="I13" i="31"/>
  <c r="I164" i="31" s="1"/>
  <c r="H13" i="31"/>
  <c r="H164" i="31" s="1"/>
  <c r="G13" i="31"/>
  <c r="G164" i="31" s="1"/>
  <c r="F13" i="31"/>
  <c r="F164" i="31" s="1"/>
  <c r="E13" i="31"/>
  <c r="E164" i="31" s="1"/>
  <c r="D13" i="31"/>
  <c r="H5" i="31"/>
  <c r="AL8" i="31" s="1"/>
  <c r="C3" i="31"/>
  <c r="C2" i="31"/>
  <c r="AH167" i="30"/>
  <c r="AL8" i="30" s="1"/>
  <c r="AG13" i="30"/>
  <c r="AG164" i="30" s="1"/>
  <c r="AF13" i="30"/>
  <c r="AF164" i="30" s="1"/>
  <c r="AE13" i="30"/>
  <c r="AE164" i="30" s="1"/>
  <c r="AD13" i="30"/>
  <c r="AD164" i="30" s="1"/>
  <c r="AC13" i="30"/>
  <c r="AC164" i="30" s="1"/>
  <c r="AB13" i="30"/>
  <c r="AB164" i="30" s="1"/>
  <c r="AA13" i="30"/>
  <c r="AA164" i="30" s="1"/>
  <c r="Z13" i="30"/>
  <c r="Z164" i="30" s="1"/>
  <c r="Y13" i="30"/>
  <c r="Y164" i="30" s="1"/>
  <c r="X13" i="30"/>
  <c r="X164" i="30" s="1"/>
  <c r="W13" i="30"/>
  <c r="W164" i="30" s="1"/>
  <c r="V13" i="30"/>
  <c r="V164" i="30" s="1"/>
  <c r="U13" i="30"/>
  <c r="U164" i="30" s="1"/>
  <c r="T13" i="30"/>
  <c r="T164" i="30" s="1"/>
  <c r="S13" i="30"/>
  <c r="S164" i="30" s="1"/>
  <c r="R13" i="30"/>
  <c r="R164" i="30" s="1"/>
  <c r="Q13" i="30"/>
  <c r="Q164" i="30" s="1"/>
  <c r="P13" i="30"/>
  <c r="P164" i="30" s="1"/>
  <c r="O13" i="30"/>
  <c r="O164" i="30" s="1"/>
  <c r="N13" i="30"/>
  <c r="N164" i="30" s="1"/>
  <c r="M13" i="30"/>
  <c r="M164" i="30" s="1"/>
  <c r="L13" i="30"/>
  <c r="L164" i="30" s="1"/>
  <c r="K13" i="30"/>
  <c r="K164" i="30" s="1"/>
  <c r="J13" i="30"/>
  <c r="J164" i="30" s="1"/>
  <c r="I13" i="30"/>
  <c r="I164" i="30" s="1"/>
  <c r="H13" i="30"/>
  <c r="H164" i="30" s="1"/>
  <c r="G13" i="30"/>
  <c r="G164" i="30" s="1"/>
  <c r="F13" i="30"/>
  <c r="F164" i="30" s="1"/>
  <c r="E13" i="30"/>
  <c r="E164" i="30" s="1"/>
  <c r="D13" i="30"/>
  <c r="D164" i="30" s="1"/>
  <c r="H5" i="30"/>
  <c r="AK8" i="30" s="1"/>
  <c r="C3" i="30"/>
  <c r="C2" i="30"/>
  <c r="AI167" i="29"/>
  <c r="AM8" i="29" s="1"/>
  <c r="AH13" i="29"/>
  <c r="AH164" i="29" s="1"/>
  <c r="AG13" i="29"/>
  <c r="AG164" i="29" s="1"/>
  <c r="AF13" i="29"/>
  <c r="AF164" i="29" s="1"/>
  <c r="AE13" i="29"/>
  <c r="AE164" i="29" s="1"/>
  <c r="AD13" i="29"/>
  <c r="AD164" i="29" s="1"/>
  <c r="AC13" i="29"/>
  <c r="AC164" i="29" s="1"/>
  <c r="AB13" i="29"/>
  <c r="AB164" i="29" s="1"/>
  <c r="AA13" i="29"/>
  <c r="AA164" i="29" s="1"/>
  <c r="Z13" i="29"/>
  <c r="Z164" i="29" s="1"/>
  <c r="Y13" i="29"/>
  <c r="Y164" i="29" s="1"/>
  <c r="X13" i="29"/>
  <c r="X164" i="29" s="1"/>
  <c r="W13" i="29"/>
  <c r="W164" i="29" s="1"/>
  <c r="V13" i="29"/>
  <c r="V164" i="29" s="1"/>
  <c r="U13" i="29"/>
  <c r="U164" i="29" s="1"/>
  <c r="T13" i="29"/>
  <c r="T164" i="29" s="1"/>
  <c r="S13" i="29"/>
  <c r="S164" i="29" s="1"/>
  <c r="R13" i="29"/>
  <c r="R164" i="29" s="1"/>
  <c r="Q13" i="29"/>
  <c r="Q164" i="29" s="1"/>
  <c r="P13" i="29"/>
  <c r="P164" i="29" s="1"/>
  <c r="O13" i="29"/>
  <c r="O164" i="29" s="1"/>
  <c r="N13" i="29"/>
  <c r="N164" i="29" s="1"/>
  <c r="M13" i="29"/>
  <c r="M164" i="29" s="1"/>
  <c r="L13" i="29"/>
  <c r="L164" i="29" s="1"/>
  <c r="K13" i="29"/>
  <c r="K164" i="29" s="1"/>
  <c r="J13" i="29"/>
  <c r="J164" i="29" s="1"/>
  <c r="I13" i="29"/>
  <c r="I164" i="29" s="1"/>
  <c r="H13" i="29"/>
  <c r="H164" i="29" s="1"/>
  <c r="G13" i="29"/>
  <c r="G164" i="29" s="1"/>
  <c r="F13" i="29"/>
  <c r="F164" i="29" s="1"/>
  <c r="E13" i="29"/>
  <c r="E164" i="29" s="1"/>
  <c r="D13" i="29"/>
  <c r="D164" i="29" s="1"/>
  <c r="H5" i="29"/>
  <c r="AL8" i="29" s="1"/>
  <c r="C3" i="29"/>
  <c r="C2" i="29"/>
  <c r="AI167" i="28"/>
  <c r="AM8" i="28" s="1"/>
  <c r="AH13" i="28"/>
  <c r="AH164" i="28" s="1"/>
  <c r="AG13" i="28"/>
  <c r="AG164" i="28" s="1"/>
  <c r="AF13" i="28"/>
  <c r="AF164" i="28" s="1"/>
  <c r="AE13" i="28"/>
  <c r="AE164" i="28" s="1"/>
  <c r="AD13" i="28"/>
  <c r="AD164" i="28" s="1"/>
  <c r="AC13" i="28"/>
  <c r="AC164" i="28" s="1"/>
  <c r="AB13" i="28"/>
  <c r="AB164" i="28" s="1"/>
  <c r="AA13" i="28"/>
  <c r="AA164" i="28" s="1"/>
  <c r="Z13" i="28"/>
  <c r="Z164" i="28" s="1"/>
  <c r="Y13" i="28"/>
  <c r="Y164" i="28" s="1"/>
  <c r="X13" i="28"/>
  <c r="X164" i="28" s="1"/>
  <c r="W13" i="28"/>
  <c r="W164" i="28" s="1"/>
  <c r="V13" i="28"/>
  <c r="V164" i="28" s="1"/>
  <c r="U13" i="28"/>
  <c r="U164" i="28" s="1"/>
  <c r="T13" i="28"/>
  <c r="T164" i="28" s="1"/>
  <c r="S13" i="28"/>
  <c r="S164" i="28" s="1"/>
  <c r="R13" i="28"/>
  <c r="R164" i="28" s="1"/>
  <c r="Q13" i="28"/>
  <c r="Q164" i="28" s="1"/>
  <c r="P13" i="28"/>
  <c r="P164" i="28" s="1"/>
  <c r="O13" i="28"/>
  <c r="O164" i="28" s="1"/>
  <c r="N13" i="28"/>
  <c r="N164" i="28" s="1"/>
  <c r="M13" i="28"/>
  <c r="M164" i="28" s="1"/>
  <c r="L13" i="28"/>
  <c r="L164" i="28" s="1"/>
  <c r="K13" i="28"/>
  <c r="K164" i="28" s="1"/>
  <c r="J13" i="28"/>
  <c r="J164" i="28" s="1"/>
  <c r="I13" i="28"/>
  <c r="I164" i="28" s="1"/>
  <c r="H13" i="28"/>
  <c r="H164" i="28" s="1"/>
  <c r="G13" i="28"/>
  <c r="G164" i="28" s="1"/>
  <c r="F13" i="28"/>
  <c r="F164" i="28" s="1"/>
  <c r="E13" i="28"/>
  <c r="E164" i="28" s="1"/>
  <c r="D13" i="28"/>
  <c r="D164" i="28" s="1"/>
  <c r="H5" i="28"/>
  <c r="AL8" i="28" s="1"/>
  <c r="C3" i="28"/>
  <c r="C2" i="28"/>
  <c r="AH167" i="27"/>
  <c r="AL8" i="27" s="1"/>
  <c r="AG13" i="27"/>
  <c r="AG164" i="27" s="1"/>
  <c r="AF13" i="27"/>
  <c r="AF164" i="27" s="1"/>
  <c r="AE13" i="27"/>
  <c r="AE164" i="27" s="1"/>
  <c r="AD13" i="27"/>
  <c r="AD164" i="27" s="1"/>
  <c r="AC13" i="27"/>
  <c r="AC164" i="27" s="1"/>
  <c r="AB13" i="27"/>
  <c r="AB164" i="27" s="1"/>
  <c r="AA13" i="27"/>
  <c r="AA164" i="27" s="1"/>
  <c r="Z13" i="27"/>
  <c r="Z164" i="27" s="1"/>
  <c r="Y13" i="27"/>
  <c r="Y164" i="27" s="1"/>
  <c r="X13" i="27"/>
  <c r="X164" i="27" s="1"/>
  <c r="W13" i="27"/>
  <c r="W164" i="27" s="1"/>
  <c r="V13" i="27"/>
  <c r="V164" i="27" s="1"/>
  <c r="U13" i="27"/>
  <c r="U164" i="27" s="1"/>
  <c r="T13" i="27"/>
  <c r="T164" i="27" s="1"/>
  <c r="S13" i="27"/>
  <c r="S164" i="27" s="1"/>
  <c r="R13" i="27"/>
  <c r="R164" i="27" s="1"/>
  <c r="Q13" i="27"/>
  <c r="Q164" i="27" s="1"/>
  <c r="P13" i="27"/>
  <c r="P164" i="27" s="1"/>
  <c r="O13" i="27"/>
  <c r="O164" i="27" s="1"/>
  <c r="N13" i="27"/>
  <c r="N164" i="27" s="1"/>
  <c r="M13" i="27"/>
  <c r="M164" i="27" s="1"/>
  <c r="L13" i="27"/>
  <c r="L164" i="27" s="1"/>
  <c r="K13" i="27"/>
  <c r="K164" i="27" s="1"/>
  <c r="J13" i="27"/>
  <c r="J164" i="27" s="1"/>
  <c r="I13" i="27"/>
  <c r="I164" i="27" s="1"/>
  <c r="H13" i="27"/>
  <c r="H164" i="27" s="1"/>
  <c r="G13" i="27"/>
  <c r="G164" i="27" s="1"/>
  <c r="F13" i="27"/>
  <c r="F164" i="27" s="1"/>
  <c r="E13" i="27"/>
  <c r="E164" i="27" s="1"/>
  <c r="D13" i="27"/>
  <c r="D164" i="27" s="1"/>
  <c r="H5" i="27"/>
  <c r="AK8" i="27" s="1"/>
  <c r="C3" i="27"/>
  <c r="C2" i="27"/>
  <c r="AI167" i="26"/>
  <c r="AM8" i="26" s="1"/>
  <c r="AH13" i="26"/>
  <c r="AH164" i="26" s="1"/>
  <c r="AG13" i="26"/>
  <c r="AG164" i="26" s="1"/>
  <c r="AF13" i="26"/>
  <c r="AF164" i="26" s="1"/>
  <c r="AE13" i="26"/>
  <c r="AE164" i="26" s="1"/>
  <c r="AD13" i="26"/>
  <c r="AD164" i="26" s="1"/>
  <c r="AC13" i="26"/>
  <c r="AC164" i="26" s="1"/>
  <c r="AB13" i="26"/>
  <c r="AB164" i="26" s="1"/>
  <c r="AA13" i="26"/>
  <c r="AA164" i="26" s="1"/>
  <c r="Z13" i="26"/>
  <c r="Z164" i="26" s="1"/>
  <c r="Y13" i="26"/>
  <c r="Y164" i="26" s="1"/>
  <c r="X13" i="26"/>
  <c r="X164" i="26" s="1"/>
  <c r="W13" i="26"/>
  <c r="W164" i="26" s="1"/>
  <c r="V13" i="26"/>
  <c r="V164" i="26" s="1"/>
  <c r="U13" i="26"/>
  <c r="U164" i="26" s="1"/>
  <c r="T13" i="26"/>
  <c r="T164" i="26" s="1"/>
  <c r="S13" i="26"/>
  <c r="S164" i="26" s="1"/>
  <c r="R13" i="26"/>
  <c r="R164" i="26" s="1"/>
  <c r="Q13" i="26"/>
  <c r="Q164" i="26" s="1"/>
  <c r="P13" i="26"/>
  <c r="P164" i="26" s="1"/>
  <c r="O13" i="26"/>
  <c r="O164" i="26" s="1"/>
  <c r="N13" i="26"/>
  <c r="N164" i="26" s="1"/>
  <c r="M13" i="26"/>
  <c r="M164" i="26" s="1"/>
  <c r="L13" i="26"/>
  <c r="L164" i="26" s="1"/>
  <c r="K13" i="26"/>
  <c r="K164" i="26" s="1"/>
  <c r="J13" i="26"/>
  <c r="J164" i="26" s="1"/>
  <c r="I13" i="26"/>
  <c r="I164" i="26" s="1"/>
  <c r="H13" i="26"/>
  <c r="H164" i="26" s="1"/>
  <c r="G13" i="26"/>
  <c r="G164" i="26" s="1"/>
  <c r="F13" i="26"/>
  <c r="F164" i="26" s="1"/>
  <c r="E13" i="26"/>
  <c r="E164" i="26" s="1"/>
  <c r="D13" i="26"/>
  <c r="D164" i="26" s="1"/>
  <c r="H5" i="26"/>
  <c r="AL8" i="26" s="1"/>
  <c r="C3" i="26"/>
  <c r="C2" i="26"/>
  <c r="AH167" i="25"/>
  <c r="AL8" i="25" s="1"/>
  <c r="AG13" i="25"/>
  <c r="AG164" i="25" s="1"/>
  <c r="AF13" i="25"/>
  <c r="AF164" i="25" s="1"/>
  <c r="AE13" i="25"/>
  <c r="AE164" i="25" s="1"/>
  <c r="AD13" i="25"/>
  <c r="AD164" i="25" s="1"/>
  <c r="AC13" i="25"/>
  <c r="AC164" i="25" s="1"/>
  <c r="AB13" i="25"/>
  <c r="AB164" i="25" s="1"/>
  <c r="AA13" i="25"/>
  <c r="AA164" i="25" s="1"/>
  <c r="Z13" i="25"/>
  <c r="Z164" i="25" s="1"/>
  <c r="Y13" i="25"/>
  <c r="Y164" i="25" s="1"/>
  <c r="X13" i="25"/>
  <c r="X164" i="25" s="1"/>
  <c r="W13" i="25"/>
  <c r="W164" i="25" s="1"/>
  <c r="V13" i="25"/>
  <c r="V164" i="25" s="1"/>
  <c r="U13" i="25"/>
  <c r="U164" i="25" s="1"/>
  <c r="T13" i="25"/>
  <c r="T164" i="25" s="1"/>
  <c r="S13" i="25"/>
  <c r="S164" i="25" s="1"/>
  <c r="R13" i="25"/>
  <c r="R164" i="25" s="1"/>
  <c r="Q13" i="25"/>
  <c r="Q164" i="25" s="1"/>
  <c r="P13" i="25"/>
  <c r="P164" i="25" s="1"/>
  <c r="O13" i="25"/>
  <c r="O164" i="25" s="1"/>
  <c r="N13" i="25"/>
  <c r="N164" i="25" s="1"/>
  <c r="M13" i="25"/>
  <c r="M164" i="25" s="1"/>
  <c r="L13" i="25"/>
  <c r="L164" i="25" s="1"/>
  <c r="K13" i="25"/>
  <c r="K164" i="25" s="1"/>
  <c r="J13" i="25"/>
  <c r="J164" i="25" s="1"/>
  <c r="I13" i="25"/>
  <c r="I164" i="25" s="1"/>
  <c r="H13" i="25"/>
  <c r="H164" i="25" s="1"/>
  <c r="G13" i="25"/>
  <c r="G164" i="25" s="1"/>
  <c r="F13" i="25"/>
  <c r="F164" i="25" s="1"/>
  <c r="E13" i="25"/>
  <c r="E164" i="25" s="1"/>
  <c r="D13" i="25"/>
  <c r="D164" i="25" s="1"/>
  <c r="H5" i="25"/>
  <c r="AK8" i="25" s="1"/>
  <c r="C3" i="25"/>
  <c r="C2" i="25"/>
  <c r="AG167" i="24"/>
  <c r="AK8" i="24" s="1"/>
  <c r="J17" i="3" s="1"/>
  <c r="J89" i="3" s="1"/>
  <c r="AF13" i="24"/>
  <c r="AF164" i="24" s="1"/>
  <c r="AD13" i="24"/>
  <c r="AD164" i="24" s="1"/>
  <c r="AC13" i="24"/>
  <c r="AC164" i="24" s="1"/>
  <c r="AB13" i="24"/>
  <c r="AB164" i="24" s="1"/>
  <c r="AA13" i="24"/>
  <c r="AA164" i="24" s="1"/>
  <c r="Z13" i="24"/>
  <c r="Z164" i="24" s="1"/>
  <c r="Y13" i="24"/>
  <c r="Y164" i="24" s="1"/>
  <c r="X13" i="24"/>
  <c r="X164" i="24" s="1"/>
  <c r="W13" i="24"/>
  <c r="W164" i="24" s="1"/>
  <c r="V13" i="24"/>
  <c r="V164" i="24" s="1"/>
  <c r="U13" i="24"/>
  <c r="U164" i="24" s="1"/>
  <c r="T13" i="24"/>
  <c r="T164" i="24" s="1"/>
  <c r="S13" i="24"/>
  <c r="S164" i="24" s="1"/>
  <c r="R13" i="24"/>
  <c r="R164" i="24" s="1"/>
  <c r="Q13" i="24"/>
  <c r="Q164" i="24" s="1"/>
  <c r="P13" i="24"/>
  <c r="P164" i="24" s="1"/>
  <c r="O13" i="24"/>
  <c r="O164" i="24" s="1"/>
  <c r="N13" i="24"/>
  <c r="N164" i="24" s="1"/>
  <c r="M13" i="24"/>
  <c r="M164" i="24" s="1"/>
  <c r="L13" i="24"/>
  <c r="L164" i="24" s="1"/>
  <c r="K13" i="24"/>
  <c r="K164" i="24" s="1"/>
  <c r="J13" i="24"/>
  <c r="J164" i="24" s="1"/>
  <c r="I13" i="24"/>
  <c r="I164" i="24" s="1"/>
  <c r="H13" i="24"/>
  <c r="H164" i="24" s="1"/>
  <c r="G13" i="24"/>
  <c r="G164" i="24" s="1"/>
  <c r="F13" i="24"/>
  <c r="F164" i="24" s="1"/>
  <c r="E13" i="24"/>
  <c r="E164" i="24" s="1"/>
  <c r="D13" i="24"/>
  <c r="D164" i="24" s="1"/>
  <c r="H5" i="24"/>
  <c r="H7" i="24" s="1"/>
  <c r="H6" i="24" s="1"/>
  <c r="C3" i="24"/>
  <c r="C2" i="24"/>
  <c r="AI164" i="29" l="1"/>
  <c r="AK8" i="29" s="1"/>
  <c r="AH164" i="32"/>
  <c r="AJ8" i="32" s="1"/>
  <c r="AG164" i="24"/>
  <c r="AI8" i="24" s="1"/>
  <c r="AH164" i="27"/>
  <c r="AJ8" i="27" s="1"/>
  <c r="AI164" i="34"/>
  <c r="AK8" i="34" s="1"/>
  <c r="AI164" i="28"/>
  <c r="AK8" i="28" s="1"/>
  <c r="AH164" i="30"/>
  <c r="AJ8" i="30" s="1"/>
  <c r="AI164" i="33"/>
  <c r="AK8" i="33" s="1"/>
  <c r="F13" i="21"/>
  <c r="AM3" i="22" s="1"/>
  <c r="AK89" i="3" s="1"/>
  <c r="F12" i="21"/>
  <c r="AA3" i="22" s="1"/>
  <c r="Y89" i="3" s="1"/>
  <c r="H13" i="21"/>
  <c r="AO3" i="22" s="1"/>
  <c r="AM89" i="3" s="1"/>
  <c r="H12" i="21"/>
  <c r="AC3" i="22" s="1"/>
  <c r="AA89" i="3" s="1"/>
  <c r="J13" i="21"/>
  <c r="AQ3" i="22" s="1"/>
  <c r="AO89" i="3" s="1"/>
  <c r="J12" i="21"/>
  <c r="AE3" i="22" s="1"/>
  <c r="AC89" i="3" s="1"/>
  <c r="L13" i="21"/>
  <c r="AS3" i="22" s="1"/>
  <c r="AQ89" i="3" s="1"/>
  <c r="L12" i="21"/>
  <c r="AG3" i="22" s="1"/>
  <c r="AE89" i="3" s="1"/>
  <c r="G13" i="21"/>
  <c r="AN3" i="22" s="1"/>
  <c r="AL89" i="3" s="1"/>
  <c r="G12" i="21"/>
  <c r="AB3" i="22" s="1"/>
  <c r="Z89" i="3" s="1"/>
  <c r="I13" i="21"/>
  <c r="AP3" i="22" s="1"/>
  <c r="AN89" i="3" s="1"/>
  <c r="I12" i="21"/>
  <c r="AD3" i="22" s="1"/>
  <c r="AB89" i="3" s="1"/>
  <c r="K13" i="21"/>
  <c r="AR3" i="22" s="1"/>
  <c r="AP89" i="3" s="1"/>
  <c r="K12" i="21"/>
  <c r="AF3" i="22" s="1"/>
  <c r="AD89" i="3" s="1"/>
  <c r="M13" i="21"/>
  <c r="AT3" i="22" s="1"/>
  <c r="AR89" i="3" s="1"/>
  <c r="M12" i="21"/>
  <c r="AH3" i="22" s="1"/>
  <c r="AF89" i="3" s="1"/>
  <c r="O13" i="21"/>
  <c r="AV3" i="22" s="1"/>
  <c r="AT89" i="3" s="1"/>
  <c r="O12" i="21"/>
  <c r="AJ3" i="22" s="1"/>
  <c r="AH89" i="3" s="1"/>
  <c r="N13" i="21"/>
  <c r="AU3" i="22" s="1"/>
  <c r="AS89" i="3" s="1"/>
  <c r="N12" i="21"/>
  <c r="AI3" i="22" s="1"/>
  <c r="AG89" i="3" s="1"/>
  <c r="O7" i="29"/>
  <c r="O7" i="35"/>
  <c r="D13" i="21"/>
  <c r="AK3" i="22" s="1"/>
  <c r="AI89" i="3" s="1"/>
  <c r="AI164" i="26"/>
  <c r="AK8" i="26" s="1"/>
  <c r="E13" i="21"/>
  <c r="AL3" i="22" s="1"/>
  <c r="AJ89" i="3" s="1"/>
  <c r="AI164" i="35"/>
  <c r="AK8" i="35" s="1"/>
  <c r="AH164" i="25"/>
  <c r="AJ8" i="25" s="1"/>
  <c r="AI8" i="29"/>
  <c r="AI8" i="34"/>
  <c r="AG8" i="24"/>
  <c r="AH8" i="25"/>
  <c r="AH8" i="30"/>
  <c r="AH8" i="27"/>
  <c r="AI8" i="33"/>
  <c r="AI8" i="31"/>
  <c r="AI8" i="35"/>
  <c r="AI8" i="26"/>
  <c r="AI8" i="28"/>
  <c r="AH8" i="32"/>
  <c r="V16" i="21"/>
  <c r="U16" i="21"/>
  <c r="V20" i="21"/>
  <c r="U20" i="21"/>
  <c r="V24" i="21"/>
  <c r="U24" i="21"/>
  <c r="V28" i="21"/>
  <c r="U28" i="21"/>
  <c r="V32" i="21"/>
  <c r="U32" i="21"/>
  <c r="V36" i="21"/>
  <c r="U36" i="21"/>
  <c r="U40" i="21"/>
  <c r="V40" i="21"/>
  <c r="U44" i="21"/>
  <c r="V44" i="21"/>
  <c r="U48" i="21"/>
  <c r="V48" i="21"/>
  <c r="U52" i="21"/>
  <c r="V52" i="21"/>
  <c r="V56" i="21"/>
  <c r="U56" i="21"/>
  <c r="V60" i="21"/>
  <c r="U60" i="21"/>
  <c r="V64" i="21"/>
  <c r="U64" i="21"/>
  <c r="V68" i="21"/>
  <c r="U68" i="21"/>
  <c r="V72" i="21"/>
  <c r="U72" i="21"/>
  <c r="V76" i="21"/>
  <c r="U76" i="21"/>
  <c r="V80" i="21"/>
  <c r="U80" i="21"/>
  <c r="V84" i="21"/>
  <c r="U84" i="21"/>
  <c r="V88" i="21"/>
  <c r="U88" i="21"/>
  <c r="V92" i="21"/>
  <c r="U92" i="21"/>
  <c r="V96" i="21"/>
  <c r="U96" i="21"/>
  <c r="V100" i="21"/>
  <c r="U100" i="21"/>
  <c r="U104" i="21"/>
  <c r="V104" i="21"/>
  <c r="U108" i="21"/>
  <c r="V108" i="21"/>
  <c r="U112" i="21"/>
  <c r="V112" i="21"/>
  <c r="U116" i="21"/>
  <c r="V116" i="21"/>
  <c r="V120" i="21"/>
  <c r="U120" i="21"/>
  <c r="V124" i="21"/>
  <c r="U124" i="21"/>
  <c r="V128" i="21"/>
  <c r="U128" i="21"/>
  <c r="V132" i="21"/>
  <c r="U132" i="21"/>
  <c r="V136" i="21"/>
  <c r="U136" i="21"/>
  <c r="V140" i="21"/>
  <c r="U140" i="21"/>
  <c r="V144" i="21"/>
  <c r="U144" i="21"/>
  <c r="V148" i="21"/>
  <c r="U148" i="21"/>
  <c r="V152" i="21"/>
  <c r="U152" i="21"/>
  <c r="V156" i="21"/>
  <c r="U156" i="21"/>
  <c r="V160" i="21"/>
  <c r="U160" i="21"/>
  <c r="U17" i="21"/>
  <c r="V17" i="21"/>
  <c r="U21" i="21"/>
  <c r="V21" i="21"/>
  <c r="V25" i="21"/>
  <c r="U25" i="21"/>
  <c r="V29" i="21"/>
  <c r="U29" i="21"/>
  <c r="V33" i="21"/>
  <c r="U33" i="21"/>
  <c r="V37" i="21"/>
  <c r="U37" i="21"/>
  <c r="V41" i="21"/>
  <c r="U41" i="21"/>
  <c r="V45" i="21"/>
  <c r="U45" i="21"/>
  <c r="V49" i="21"/>
  <c r="U49" i="21"/>
  <c r="V53" i="21"/>
  <c r="U53" i="21"/>
  <c r="V57" i="21"/>
  <c r="U57" i="21"/>
  <c r="V61" i="21"/>
  <c r="U61" i="21"/>
  <c r="V65" i="21"/>
  <c r="U65" i="21"/>
  <c r="V69" i="21"/>
  <c r="U69" i="21"/>
  <c r="U73" i="21"/>
  <c r="V73" i="21"/>
  <c r="U77" i="21"/>
  <c r="V77" i="21"/>
  <c r="U81" i="21"/>
  <c r="V81" i="21"/>
  <c r="U85" i="21"/>
  <c r="V85" i="21"/>
  <c r="V89" i="21"/>
  <c r="U89" i="21"/>
  <c r="V93" i="21"/>
  <c r="U93" i="21"/>
  <c r="V97" i="21"/>
  <c r="U97" i="21"/>
  <c r="V101" i="21"/>
  <c r="U101" i="21"/>
  <c r="V105" i="21"/>
  <c r="U105" i="21"/>
  <c r="V109" i="21"/>
  <c r="U109" i="21"/>
  <c r="V113" i="21"/>
  <c r="U113" i="21"/>
  <c r="V117" i="21"/>
  <c r="U117" i="21"/>
  <c r="V121" i="21"/>
  <c r="U121" i="21"/>
  <c r="V125" i="21"/>
  <c r="U125" i="21"/>
  <c r="V129" i="21"/>
  <c r="U129" i="21"/>
  <c r="V133" i="21"/>
  <c r="U133" i="21"/>
  <c r="U137" i="21"/>
  <c r="V137" i="21"/>
  <c r="U141" i="21"/>
  <c r="V141" i="21"/>
  <c r="U145" i="21"/>
  <c r="V145" i="21"/>
  <c r="U149" i="21"/>
  <c r="V149" i="21"/>
  <c r="V153" i="21"/>
  <c r="U153" i="21"/>
  <c r="V157" i="21"/>
  <c r="U157" i="21"/>
  <c r="V161" i="21"/>
  <c r="U161" i="21"/>
  <c r="V18" i="21"/>
  <c r="U18" i="21"/>
  <c r="V22" i="21"/>
  <c r="U22" i="21"/>
  <c r="V26" i="21"/>
  <c r="U26" i="21"/>
  <c r="V30" i="21"/>
  <c r="U30" i="21"/>
  <c r="V34" i="21"/>
  <c r="U34" i="21"/>
  <c r="V38" i="21"/>
  <c r="U38" i="21"/>
  <c r="U42" i="21"/>
  <c r="V42" i="21"/>
  <c r="U46" i="21"/>
  <c r="V46" i="21"/>
  <c r="U50" i="21"/>
  <c r="V50" i="21"/>
  <c r="U54" i="21"/>
  <c r="V54" i="21"/>
  <c r="V58" i="21"/>
  <c r="U58" i="21"/>
  <c r="V62" i="21"/>
  <c r="U62" i="21"/>
  <c r="V66" i="21"/>
  <c r="U66" i="21"/>
  <c r="V70" i="21"/>
  <c r="U70" i="21"/>
  <c r="V74" i="21"/>
  <c r="U74" i="21"/>
  <c r="V78" i="21"/>
  <c r="U78" i="21"/>
  <c r="V82" i="21"/>
  <c r="U82" i="21"/>
  <c r="V86" i="21"/>
  <c r="U86" i="21"/>
  <c r="V90" i="21"/>
  <c r="U90" i="21"/>
  <c r="V94" i="21"/>
  <c r="U94" i="21"/>
  <c r="V98" i="21"/>
  <c r="U98" i="21"/>
  <c r="V102" i="21"/>
  <c r="U102" i="21"/>
  <c r="U106" i="21"/>
  <c r="V106" i="21"/>
  <c r="U110" i="21"/>
  <c r="V110" i="21"/>
  <c r="U114" i="21"/>
  <c r="V114" i="21"/>
  <c r="U118" i="21"/>
  <c r="V118" i="21"/>
  <c r="V122" i="21"/>
  <c r="U122" i="21"/>
  <c r="V126" i="21"/>
  <c r="U126" i="21"/>
  <c r="V130" i="21"/>
  <c r="U130" i="21"/>
  <c r="V134" i="21"/>
  <c r="U134" i="21"/>
  <c r="V138" i="21"/>
  <c r="U138" i="21"/>
  <c r="V142" i="21"/>
  <c r="U142" i="21"/>
  <c r="V146" i="21"/>
  <c r="U146" i="21"/>
  <c r="V150" i="21"/>
  <c r="U150" i="21"/>
  <c r="V154" i="21"/>
  <c r="U154" i="21"/>
  <c r="V158" i="21"/>
  <c r="U158" i="21"/>
  <c r="V162" i="21"/>
  <c r="U162" i="21"/>
  <c r="U15" i="21"/>
  <c r="V15" i="21"/>
  <c r="U19" i="21"/>
  <c r="V19" i="21"/>
  <c r="U23" i="21"/>
  <c r="V23" i="21"/>
  <c r="V27" i="21"/>
  <c r="U27" i="21"/>
  <c r="V31" i="21"/>
  <c r="U31" i="21"/>
  <c r="V35" i="21"/>
  <c r="U35" i="21"/>
  <c r="V39" i="21"/>
  <c r="U39" i="21"/>
  <c r="V43" i="21"/>
  <c r="U43" i="21"/>
  <c r="V47" i="21"/>
  <c r="U47" i="21"/>
  <c r="V51" i="21"/>
  <c r="U51" i="21"/>
  <c r="V55" i="21"/>
  <c r="U55" i="21"/>
  <c r="V59" i="21"/>
  <c r="U59" i="21"/>
  <c r="V63" i="21"/>
  <c r="U63" i="21"/>
  <c r="V67" i="21"/>
  <c r="U67" i="21"/>
  <c r="V71" i="21"/>
  <c r="U71" i="21"/>
  <c r="U75" i="21"/>
  <c r="V75" i="21"/>
  <c r="U79" i="21"/>
  <c r="V79" i="21"/>
  <c r="U83" i="21"/>
  <c r="V83" i="21"/>
  <c r="U87" i="21"/>
  <c r="V87" i="21"/>
  <c r="V91" i="21"/>
  <c r="U91" i="21"/>
  <c r="V95" i="21"/>
  <c r="U95" i="21"/>
  <c r="V99" i="21"/>
  <c r="U99" i="21"/>
  <c r="V103" i="21"/>
  <c r="U103" i="21"/>
  <c r="V107" i="21"/>
  <c r="U107" i="21"/>
  <c r="V111" i="21"/>
  <c r="U111" i="21"/>
  <c r="V115" i="21"/>
  <c r="U115" i="21"/>
  <c r="V119" i="21"/>
  <c r="U119" i="21"/>
  <c r="V123" i="21"/>
  <c r="U123" i="21"/>
  <c r="V127" i="21"/>
  <c r="U127" i="21"/>
  <c r="V131" i="21"/>
  <c r="U131" i="21"/>
  <c r="V135" i="21"/>
  <c r="U135" i="21"/>
  <c r="U139" i="21"/>
  <c r="V139" i="21"/>
  <c r="U143" i="21"/>
  <c r="V143" i="21"/>
  <c r="U147" i="21"/>
  <c r="V147" i="21"/>
  <c r="U151" i="21"/>
  <c r="V151" i="21"/>
  <c r="V155" i="21"/>
  <c r="U155" i="21"/>
  <c r="V159" i="21"/>
  <c r="U159" i="21"/>
  <c r="V163" i="21"/>
  <c r="U163" i="21"/>
  <c r="V14" i="21"/>
  <c r="U14" i="21"/>
  <c r="P14" i="21"/>
  <c r="Q14" i="21"/>
  <c r="S14" i="21"/>
  <c r="Q16" i="21"/>
  <c r="S16" i="21"/>
  <c r="P16" i="21"/>
  <c r="P18" i="21"/>
  <c r="Q18" i="21"/>
  <c r="S18" i="21"/>
  <c r="S19" i="21"/>
  <c r="Q19" i="21"/>
  <c r="P19" i="21"/>
  <c r="S20" i="21"/>
  <c r="Q20" i="21"/>
  <c r="P20" i="21"/>
  <c r="S22" i="21"/>
  <c r="Q22" i="21"/>
  <c r="P22" i="21"/>
  <c r="Q26" i="21"/>
  <c r="P26" i="21"/>
  <c r="S26" i="21"/>
  <c r="S15" i="21"/>
  <c r="Q15" i="21"/>
  <c r="P15" i="21"/>
  <c r="S17" i="21"/>
  <c r="P17" i="21"/>
  <c r="Q17" i="21"/>
  <c r="Q21" i="21"/>
  <c r="S21" i="21"/>
  <c r="P21" i="21"/>
  <c r="S23" i="21"/>
  <c r="P23" i="21"/>
  <c r="Q23" i="21"/>
  <c r="S24" i="21"/>
  <c r="Q24" i="21"/>
  <c r="P24" i="21"/>
  <c r="Q25" i="21"/>
  <c r="P25" i="21"/>
  <c r="S25" i="21"/>
  <c r="S27" i="21"/>
  <c r="Q27" i="21"/>
  <c r="P27" i="21"/>
  <c r="Q28" i="21"/>
  <c r="S28" i="21"/>
  <c r="P28" i="21"/>
  <c r="Q29" i="21"/>
  <c r="S29" i="21"/>
  <c r="P29" i="21"/>
  <c r="P30" i="21"/>
  <c r="Q30" i="21"/>
  <c r="S30" i="21"/>
  <c r="S31" i="21"/>
  <c r="Q31" i="21"/>
  <c r="P31" i="21"/>
  <c r="Q32" i="21"/>
  <c r="S32" i="21"/>
  <c r="P32" i="21"/>
  <c r="Q33" i="21"/>
  <c r="P33" i="21"/>
  <c r="S33" i="21"/>
  <c r="Q34" i="21"/>
  <c r="P34" i="21"/>
  <c r="S34" i="21"/>
  <c r="S35" i="21"/>
  <c r="Q35" i="21"/>
  <c r="P35" i="21"/>
  <c r="S36" i="21"/>
  <c r="Q36" i="21"/>
  <c r="P36" i="21"/>
  <c r="Q37" i="21"/>
  <c r="P37" i="21"/>
  <c r="S37" i="21"/>
  <c r="S38" i="21"/>
  <c r="P38" i="21"/>
  <c r="Q38" i="21"/>
  <c r="S39" i="21"/>
  <c r="Q39" i="21"/>
  <c r="P39" i="21"/>
  <c r="S40" i="21"/>
  <c r="Q40" i="21"/>
  <c r="P40" i="21"/>
  <c r="Q41" i="21"/>
  <c r="P41" i="21"/>
  <c r="S41" i="21"/>
  <c r="Q42" i="21"/>
  <c r="P42" i="21"/>
  <c r="S42" i="21"/>
  <c r="S43" i="21"/>
  <c r="Q43" i="21"/>
  <c r="P43" i="21"/>
  <c r="Q44" i="21"/>
  <c r="S44" i="21"/>
  <c r="P44" i="21"/>
  <c r="Q45" i="21"/>
  <c r="S45" i="21"/>
  <c r="P45" i="21"/>
  <c r="S46" i="21"/>
  <c r="P46" i="21"/>
  <c r="Q46" i="21"/>
  <c r="S47" i="21"/>
  <c r="Q47" i="21"/>
  <c r="P47" i="21"/>
  <c r="S48" i="21"/>
  <c r="P48" i="21"/>
  <c r="Q48" i="21"/>
  <c r="S50" i="21"/>
  <c r="Q50" i="21"/>
  <c r="P50" i="21"/>
  <c r="S51" i="21"/>
  <c r="Q51" i="21"/>
  <c r="P51" i="21"/>
  <c r="S52" i="21"/>
  <c r="Q52" i="21"/>
  <c r="P52" i="21"/>
  <c r="Q53" i="21"/>
  <c r="S53" i="21"/>
  <c r="P53" i="21"/>
  <c r="S55" i="21"/>
  <c r="P55" i="21"/>
  <c r="Q55" i="21"/>
  <c r="Q57" i="21"/>
  <c r="S57" i="21"/>
  <c r="P57" i="21"/>
  <c r="S59" i="21"/>
  <c r="P59" i="21"/>
  <c r="Q59" i="21"/>
  <c r="S63" i="21"/>
  <c r="Q63" i="21"/>
  <c r="P63" i="21"/>
  <c r="Q65" i="21"/>
  <c r="P65" i="21"/>
  <c r="S65" i="21"/>
  <c r="S67" i="21"/>
  <c r="Q67" i="21"/>
  <c r="P67" i="21"/>
  <c r="Q69" i="21"/>
  <c r="P69" i="21"/>
  <c r="S69" i="21"/>
  <c r="Q72" i="21"/>
  <c r="S72" i="21"/>
  <c r="P72" i="21"/>
  <c r="Q74" i="21"/>
  <c r="P74" i="21"/>
  <c r="S74" i="21"/>
  <c r="S75" i="21"/>
  <c r="Q75" i="21"/>
  <c r="P75" i="21"/>
  <c r="Q77" i="21"/>
  <c r="S77" i="21"/>
  <c r="P77" i="21"/>
  <c r="S79" i="21"/>
  <c r="Q79" i="21"/>
  <c r="P79" i="21"/>
  <c r="S80" i="21"/>
  <c r="P80" i="21"/>
  <c r="Q80" i="21"/>
  <c r="S84" i="21"/>
  <c r="Q84" i="21"/>
  <c r="P84" i="21"/>
  <c r="S86" i="21"/>
  <c r="Q86" i="21"/>
  <c r="P86" i="21"/>
  <c r="Q89" i="21"/>
  <c r="S89" i="21"/>
  <c r="P89" i="21"/>
  <c r="S91" i="21"/>
  <c r="P91" i="21"/>
  <c r="Q91" i="21"/>
  <c r="P94" i="21"/>
  <c r="Q94" i="21"/>
  <c r="S94" i="21"/>
  <c r="S96" i="21"/>
  <c r="P96" i="21"/>
  <c r="Q96" i="21"/>
  <c r="S98" i="21"/>
  <c r="Q98" i="21"/>
  <c r="P98" i="21"/>
  <c r="S100" i="21"/>
  <c r="Q100" i="21"/>
  <c r="P100" i="21"/>
  <c r="S102" i="21"/>
  <c r="Q102" i="21"/>
  <c r="P102" i="21"/>
  <c r="S103" i="21"/>
  <c r="P103" i="21"/>
  <c r="Q103" i="21"/>
  <c r="S105" i="21"/>
  <c r="Q105" i="21"/>
  <c r="P105" i="21"/>
  <c r="S107" i="21"/>
  <c r="P107" i="21"/>
  <c r="Q107" i="21"/>
  <c r="Q108" i="21"/>
  <c r="S108" i="21"/>
  <c r="P108" i="21"/>
  <c r="S110" i="21"/>
  <c r="Q110" i="21"/>
  <c r="P110" i="21"/>
  <c r="S113" i="21"/>
  <c r="Q113" i="21"/>
  <c r="P113" i="21"/>
  <c r="S114" i="21"/>
  <c r="Q114" i="21"/>
  <c r="P114" i="21"/>
  <c r="Q117" i="21"/>
  <c r="S117" i="21"/>
  <c r="P117" i="21"/>
  <c r="Q120" i="21"/>
  <c r="S120" i="21"/>
  <c r="P120" i="21"/>
  <c r="S122" i="21"/>
  <c r="Q122" i="21"/>
  <c r="P122" i="21"/>
  <c r="P123" i="21"/>
  <c r="S123" i="21"/>
  <c r="Q123" i="21"/>
  <c r="Q125" i="21"/>
  <c r="S125" i="21"/>
  <c r="P125" i="21"/>
  <c r="Q128" i="21"/>
  <c r="S128" i="21"/>
  <c r="P128" i="21"/>
  <c r="Q129" i="21"/>
  <c r="S129" i="21"/>
  <c r="P129" i="21"/>
  <c r="P131" i="21"/>
  <c r="S131" i="21"/>
  <c r="Q131" i="21"/>
  <c r="Q133" i="21"/>
  <c r="P133" i="21"/>
  <c r="S133" i="21"/>
  <c r="S135" i="21"/>
  <c r="P135" i="21"/>
  <c r="Q135" i="21"/>
  <c r="P137" i="21"/>
  <c r="S137" i="21"/>
  <c r="Q137" i="21"/>
  <c r="Q141" i="21"/>
  <c r="S141" i="21"/>
  <c r="P141" i="21"/>
  <c r="Q144" i="21"/>
  <c r="S144" i="21"/>
  <c r="P144" i="21"/>
  <c r="S146" i="21"/>
  <c r="Q146" i="21"/>
  <c r="P146" i="21"/>
  <c r="Q148" i="21"/>
  <c r="S148" i="21"/>
  <c r="P148" i="21"/>
  <c r="S151" i="21"/>
  <c r="P151" i="21"/>
  <c r="Q151" i="21"/>
  <c r="S154" i="21"/>
  <c r="Q154" i="21"/>
  <c r="P154" i="21"/>
  <c r="P155" i="21"/>
  <c r="S155" i="21"/>
  <c r="Q155" i="21"/>
  <c r="Q156" i="21"/>
  <c r="S156" i="21"/>
  <c r="P156" i="21"/>
  <c r="S158" i="21"/>
  <c r="Q158" i="21"/>
  <c r="P158" i="21"/>
  <c r="S161" i="21"/>
  <c r="P161" i="21"/>
  <c r="Q161" i="21"/>
  <c r="Q163" i="21"/>
  <c r="S163" i="21"/>
  <c r="P163" i="21"/>
  <c r="Q49" i="21"/>
  <c r="P49" i="21"/>
  <c r="S49" i="21"/>
  <c r="S54" i="21"/>
  <c r="Q54" i="21"/>
  <c r="P54" i="21"/>
  <c r="Q56" i="21"/>
  <c r="S56" i="21"/>
  <c r="P56" i="21"/>
  <c r="Q58" i="21"/>
  <c r="P58" i="21"/>
  <c r="S58" i="21"/>
  <c r="Q60" i="21"/>
  <c r="S60" i="21"/>
  <c r="P60" i="21"/>
  <c r="Q61" i="21"/>
  <c r="S61" i="21"/>
  <c r="P61" i="21"/>
  <c r="P62" i="21"/>
  <c r="S62" i="21"/>
  <c r="Q62" i="21"/>
  <c r="S64" i="21"/>
  <c r="Q64" i="21"/>
  <c r="P64" i="21"/>
  <c r="S66" i="21"/>
  <c r="P66" i="21"/>
  <c r="Q66" i="21"/>
  <c r="S68" i="21"/>
  <c r="Q68" i="21"/>
  <c r="P68" i="21"/>
  <c r="S70" i="21"/>
  <c r="Q70" i="21"/>
  <c r="P70" i="21"/>
  <c r="S71" i="21"/>
  <c r="Q71" i="21"/>
  <c r="P71" i="21"/>
  <c r="Q73" i="21"/>
  <c r="S73" i="21"/>
  <c r="P73" i="21"/>
  <c r="Q76" i="21"/>
  <c r="S76" i="21"/>
  <c r="P76" i="21"/>
  <c r="S78" i="21"/>
  <c r="P78" i="21"/>
  <c r="Q78" i="21"/>
  <c r="Q81" i="21"/>
  <c r="S81" i="21"/>
  <c r="P81" i="21"/>
  <c r="S82" i="21"/>
  <c r="Q82" i="21"/>
  <c r="P82" i="21"/>
  <c r="S83" i="21"/>
  <c r="Q83" i="21"/>
  <c r="P83" i="21"/>
  <c r="Q85" i="21"/>
  <c r="S85" i="21"/>
  <c r="P85" i="21"/>
  <c r="S87" i="21"/>
  <c r="Q87" i="21"/>
  <c r="P87" i="21"/>
  <c r="Q88" i="21"/>
  <c r="S88" i="21"/>
  <c r="P88" i="21"/>
  <c r="Q90" i="21"/>
  <c r="P90" i="21"/>
  <c r="S90" i="21"/>
  <c r="Q92" i="21"/>
  <c r="S92" i="21"/>
  <c r="P92" i="21"/>
  <c r="Q93" i="21"/>
  <c r="S93" i="21"/>
  <c r="P93" i="21"/>
  <c r="S95" i="21"/>
  <c r="P95" i="21"/>
  <c r="Q95" i="21"/>
  <c r="Q97" i="21"/>
  <c r="S97" i="21"/>
  <c r="P97" i="21"/>
  <c r="S99" i="21"/>
  <c r="Q99" i="21"/>
  <c r="P99" i="21"/>
  <c r="Q101" i="21"/>
  <c r="P101" i="21"/>
  <c r="S101" i="21"/>
  <c r="Q104" i="21"/>
  <c r="S104" i="21"/>
  <c r="P104" i="21"/>
  <c r="S106" i="21"/>
  <c r="Q106" i="21"/>
  <c r="P106" i="21"/>
  <c r="Q109" i="21"/>
  <c r="S109" i="21"/>
  <c r="P109" i="21"/>
  <c r="S111" i="21"/>
  <c r="Q111" i="21"/>
  <c r="P111" i="21"/>
  <c r="Q112" i="21"/>
  <c r="S112" i="21"/>
  <c r="P112" i="21"/>
  <c r="Q115" i="21"/>
  <c r="P115" i="21"/>
  <c r="S115" i="21"/>
  <c r="Q116" i="21"/>
  <c r="S116" i="21"/>
  <c r="P116" i="21"/>
  <c r="S118" i="21"/>
  <c r="Q118" i="21"/>
  <c r="P118" i="21"/>
  <c r="S119" i="21"/>
  <c r="P119" i="21"/>
  <c r="Q119" i="21"/>
  <c r="S121" i="21"/>
  <c r="Q121" i="21"/>
  <c r="P121" i="21"/>
  <c r="Q124" i="21"/>
  <c r="S124" i="21"/>
  <c r="P124" i="21"/>
  <c r="S126" i="21"/>
  <c r="Q126" i="21"/>
  <c r="P126" i="21"/>
  <c r="S127" i="21"/>
  <c r="P127" i="21"/>
  <c r="Q127" i="21"/>
  <c r="S130" i="21"/>
  <c r="Q130" i="21"/>
  <c r="P130" i="21"/>
  <c r="Q132" i="21"/>
  <c r="S132" i="21"/>
  <c r="P132" i="21"/>
  <c r="S134" i="21"/>
  <c r="Q134" i="21"/>
  <c r="P134" i="21"/>
  <c r="Q136" i="21"/>
  <c r="S136" i="21"/>
  <c r="P136" i="21"/>
  <c r="S138" i="21"/>
  <c r="Q138" i="21"/>
  <c r="P138" i="21"/>
  <c r="S139" i="21"/>
  <c r="P139" i="21"/>
  <c r="Q139" i="21"/>
  <c r="Q140" i="21"/>
  <c r="S140" i="21"/>
  <c r="P140" i="21"/>
  <c r="S142" i="21"/>
  <c r="Q142" i="21"/>
  <c r="P142" i="21"/>
  <c r="S143" i="21"/>
  <c r="Q143" i="21"/>
  <c r="P143" i="21"/>
  <c r="S145" i="21"/>
  <c r="P145" i="21"/>
  <c r="Q145" i="21"/>
  <c r="Q147" i="21"/>
  <c r="P147" i="21"/>
  <c r="S147" i="21"/>
  <c r="Q149" i="21"/>
  <c r="S149" i="21"/>
  <c r="P149" i="21"/>
  <c r="S150" i="21"/>
  <c r="Q150" i="21"/>
  <c r="P150" i="21"/>
  <c r="Q152" i="21"/>
  <c r="S152" i="21"/>
  <c r="P152" i="21"/>
  <c r="S153" i="21"/>
  <c r="Q153" i="21"/>
  <c r="P153" i="21"/>
  <c r="S157" i="21"/>
  <c r="Q157" i="21"/>
  <c r="P157" i="21"/>
  <c r="Q159" i="21"/>
  <c r="P159" i="21"/>
  <c r="S159" i="21"/>
  <c r="Q160" i="21"/>
  <c r="S160" i="21"/>
  <c r="P160" i="21"/>
  <c r="S162" i="21"/>
  <c r="Q162" i="21"/>
  <c r="P162" i="21"/>
  <c r="R14" i="21"/>
  <c r="R15" i="21"/>
  <c r="R16" i="21"/>
  <c r="R17" i="21"/>
  <c r="R18" i="21"/>
  <c r="R19" i="21"/>
  <c r="R20" i="21"/>
  <c r="R21" i="21"/>
  <c r="R22" i="21"/>
  <c r="R23" i="21"/>
  <c r="R24" i="21"/>
  <c r="R25" i="21"/>
  <c r="R26" i="21"/>
  <c r="R27" i="21"/>
  <c r="R28" i="21"/>
  <c r="R29" i="21"/>
  <c r="R30" i="21"/>
  <c r="R31" i="21"/>
  <c r="R32" i="21"/>
  <c r="R33" i="21"/>
  <c r="R34" i="21"/>
  <c r="R35" i="21"/>
  <c r="R36" i="21"/>
  <c r="R37" i="21"/>
  <c r="R38" i="21"/>
  <c r="R39" i="21"/>
  <c r="R40" i="21"/>
  <c r="R41" i="21"/>
  <c r="R42" i="21"/>
  <c r="R43" i="21"/>
  <c r="R44" i="21"/>
  <c r="R45" i="21"/>
  <c r="R46" i="21"/>
  <c r="R47" i="21"/>
  <c r="R48" i="21"/>
  <c r="R49" i="21"/>
  <c r="R50" i="21"/>
  <c r="R51" i="21"/>
  <c r="R52" i="21"/>
  <c r="R53" i="21"/>
  <c r="R54" i="21"/>
  <c r="R55" i="21"/>
  <c r="R56" i="21"/>
  <c r="R57" i="21"/>
  <c r="R58" i="21"/>
  <c r="R59" i="21"/>
  <c r="R60" i="21"/>
  <c r="R61" i="21"/>
  <c r="R62" i="21"/>
  <c r="R63" i="21"/>
  <c r="R64" i="21"/>
  <c r="R65" i="21"/>
  <c r="R66" i="21"/>
  <c r="R67" i="21"/>
  <c r="R68" i="21"/>
  <c r="R69" i="21"/>
  <c r="R70" i="21"/>
  <c r="R71" i="21"/>
  <c r="R72" i="21"/>
  <c r="R73" i="21"/>
  <c r="R74" i="21"/>
  <c r="R75" i="21"/>
  <c r="R76" i="21"/>
  <c r="R77" i="21"/>
  <c r="R78" i="21"/>
  <c r="R79" i="21"/>
  <c r="R80" i="21"/>
  <c r="R81" i="21"/>
  <c r="R82" i="21"/>
  <c r="R83" i="21"/>
  <c r="R84" i="21"/>
  <c r="R85" i="21"/>
  <c r="R86" i="21"/>
  <c r="R87" i="21"/>
  <c r="R88" i="21"/>
  <c r="R89" i="21"/>
  <c r="R90" i="21"/>
  <c r="R91" i="21"/>
  <c r="R92" i="21"/>
  <c r="R93" i="21"/>
  <c r="R94" i="21"/>
  <c r="R95" i="21"/>
  <c r="R96" i="21"/>
  <c r="R97" i="21"/>
  <c r="R98" i="21"/>
  <c r="R99" i="21"/>
  <c r="R100" i="21"/>
  <c r="R101" i="21"/>
  <c r="R102" i="21"/>
  <c r="R103" i="21"/>
  <c r="R104" i="21"/>
  <c r="R105" i="21"/>
  <c r="R106" i="21"/>
  <c r="R107" i="21"/>
  <c r="R108" i="21"/>
  <c r="R109" i="21"/>
  <c r="R110" i="21"/>
  <c r="R111" i="21"/>
  <c r="R112" i="21"/>
  <c r="R113" i="21"/>
  <c r="R114" i="21"/>
  <c r="R115" i="21"/>
  <c r="R116" i="21"/>
  <c r="R117" i="21"/>
  <c r="R118" i="21"/>
  <c r="R119" i="21"/>
  <c r="R120" i="21"/>
  <c r="R121" i="21"/>
  <c r="R122" i="21"/>
  <c r="R123" i="21"/>
  <c r="R124" i="21"/>
  <c r="R125" i="21"/>
  <c r="R126" i="21"/>
  <c r="R127" i="21"/>
  <c r="R128" i="21"/>
  <c r="R129" i="21"/>
  <c r="R130" i="21"/>
  <c r="R131" i="21"/>
  <c r="R132" i="21"/>
  <c r="R133" i="21"/>
  <c r="R134" i="21"/>
  <c r="R135" i="21"/>
  <c r="R136" i="21"/>
  <c r="R137" i="21"/>
  <c r="R138" i="21"/>
  <c r="R139" i="21"/>
  <c r="R140" i="21"/>
  <c r="R141" i="21"/>
  <c r="R142" i="21"/>
  <c r="R143" i="21"/>
  <c r="R144" i="21"/>
  <c r="R145" i="21"/>
  <c r="R146" i="21"/>
  <c r="R147" i="21"/>
  <c r="R148" i="21"/>
  <c r="R149" i="21"/>
  <c r="R150" i="21"/>
  <c r="R151" i="21"/>
  <c r="R152" i="21"/>
  <c r="R153" i="21"/>
  <c r="R154" i="21"/>
  <c r="R155" i="21"/>
  <c r="R156" i="21"/>
  <c r="R157" i="21"/>
  <c r="R158" i="21"/>
  <c r="R159" i="21"/>
  <c r="R160" i="21"/>
  <c r="R161" i="21"/>
  <c r="R162" i="21"/>
  <c r="R163" i="21"/>
  <c r="O7" i="34"/>
  <c r="O7" i="33"/>
  <c r="H7" i="31"/>
  <c r="H6" i="31" s="1"/>
  <c r="O7" i="30"/>
  <c r="O7" i="25"/>
  <c r="H7" i="35"/>
  <c r="H6" i="35" s="1"/>
  <c r="D166" i="35"/>
  <c r="D165" i="35"/>
  <c r="H166" i="35"/>
  <c r="H165" i="35"/>
  <c r="L166" i="35"/>
  <c r="L165" i="35"/>
  <c r="P166" i="35"/>
  <c r="P165" i="35"/>
  <c r="T166" i="35"/>
  <c r="T165" i="35"/>
  <c r="X166" i="35"/>
  <c r="X165" i="35"/>
  <c r="AB166" i="35"/>
  <c r="AB165" i="35"/>
  <c r="AF166" i="35"/>
  <c r="AF165" i="35"/>
  <c r="E165" i="35"/>
  <c r="E166" i="35"/>
  <c r="I165" i="35"/>
  <c r="I166" i="35"/>
  <c r="M165" i="35"/>
  <c r="M166" i="35"/>
  <c r="Q165" i="35"/>
  <c r="Q166" i="35"/>
  <c r="U165" i="35"/>
  <c r="U166" i="35"/>
  <c r="Y165" i="35"/>
  <c r="Y166" i="35"/>
  <c r="AC165" i="35"/>
  <c r="AC166" i="35"/>
  <c r="AG165" i="35"/>
  <c r="AG166" i="35"/>
  <c r="F166" i="35"/>
  <c r="F165" i="35"/>
  <c r="J166" i="35"/>
  <c r="J165" i="35"/>
  <c r="N166" i="35"/>
  <c r="N165" i="35"/>
  <c r="R166" i="35"/>
  <c r="R165" i="35"/>
  <c r="V166" i="35"/>
  <c r="V165" i="35"/>
  <c r="Z166" i="35"/>
  <c r="Z165" i="35"/>
  <c r="AD166" i="35"/>
  <c r="AD165" i="35"/>
  <c r="AH166" i="35"/>
  <c r="AH165" i="35"/>
  <c r="G166" i="35"/>
  <c r="G165" i="35"/>
  <c r="K166" i="35"/>
  <c r="K165" i="35"/>
  <c r="O166" i="35"/>
  <c r="O165" i="35"/>
  <c r="S166" i="35"/>
  <c r="S165" i="35"/>
  <c r="W166" i="35"/>
  <c r="W165" i="35"/>
  <c r="AA166" i="35"/>
  <c r="AA165" i="35"/>
  <c r="AE166" i="35"/>
  <c r="AE165" i="35"/>
  <c r="AI13" i="35"/>
  <c r="G166" i="34"/>
  <c r="G165" i="34"/>
  <c r="K166" i="34"/>
  <c r="K165" i="34"/>
  <c r="O166" i="34"/>
  <c r="O165" i="34"/>
  <c r="S166" i="34"/>
  <c r="S165" i="34"/>
  <c r="W166" i="34"/>
  <c r="W165" i="34"/>
  <c r="AA166" i="34"/>
  <c r="AA165" i="34"/>
  <c r="AE166" i="34"/>
  <c r="AE165" i="34"/>
  <c r="AI13" i="34"/>
  <c r="F166" i="34"/>
  <c r="F165" i="34"/>
  <c r="J166" i="34"/>
  <c r="J165" i="34"/>
  <c r="N166" i="34"/>
  <c r="N165" i="34"/>
  <c r="R166" i="34"/>
  <c r="R165" i="34"/>
  <c r="V166" i="34"/>
  <c r="V165" i="34"/>
  <c r="Z166" i="34"/>
  <c r="Z165" i="34"/>
  <c r="AD166" i="34"/>
  <c r="AD165" i="34"/>
  <c r="AH166" i="34"/>
  <c r="AH165" i="34"/>
  <c r="H7" i="34"/>
  <c r="H6" i="34" s="1"/>
  <c r="D166" i="34"/>
  <c r="D165" i="34"/>
  <c r="H166" i="34"/>
  <c r="H165" i="34"/>
  <c r="L166" i="34"/>
  <c r="L165" i="34"/>
  <c r="P166" i="34"/>
  <c r="P165" i="34"/>
  <c r="T166" i="34"/>
  <c r="T165" i="34"/>
  <c r="X166" i="34"/>
  <c r="X165" i="34"/>
  <c r="AB166" i="34"/>
  <c r="AB165" i="34"/>
  <c r="AF166" i="34"/>
  <c r="AF165" i="34"/>
  <c r="E165" i="34"/>
  <c r="E166" i="34"/>
  <c r="I165" i="34"/>
  <c r="I166" i="34"/>
  <c r="M165" i="34"/>
  <c r="M166" i="34"/>
  <c r="Q165" i="34"/>
  <c r="Q166" i="34"/>
  <c r="U165" i="34"/>
  <c r="U166" i="34"/>
  <c r="Y165" i="34"/>
  <c r="Y166" i="34"/>
  <c r="AC165" i="34"/>
  <c r="AC166" i="34"/>
  <c r="AG165" i="34"/>
  <c r="AG166" i="34"/>
  <c r="H7" i="33"/>
  <c r="H6" i="33" s="1"/>
  <c r="D166" i="33"/>
  <c r="D165" i="33"/>
  <c r="H166" i="33"/>
  <c r="H165" i="33"/>
  <c r="L166" i="33"/>
  <c r="L165" i="33"/>
  <c r="P166" i="33"/>
  <c r="P165" i="33"/>
  <c r="T166" i="33"/>
  <c r="T165" i="33"/>
  <c r="X166" i="33"/>
  <c r="X165" i="33"/>
  <c r="AB166" i="33"/>
  <c r="AB165" i="33"/>
  <c r="AF166" i="33"/>
  <c r="AF165" i="33"/>
  <c r="E165" i="33"/>
  <c r="E166" i="33"/>
  <c r="I165" i="33"/>
  <c r="I166" i="33"/>
  <c r="M165" i="33"/>
  <c r="M166" i="33"/>
  <c r="Q165" i="33"/>
  <c r="Q166" i="33"/>
  <c r="U165" i="33"/>
  <c r="U166" i="33"/>
  <c r="Y165" i="33"/>
  <c r="Y166" i="33"/>
  <c r="AC165" i="33"/>
  <c r="AC166" i="33"/>
  <c r="AG165" i="33"/>
  <c r="AG166" i="33"/>
  <c r="F166" i="33"/>
  <c r="F165" i="33"/>
  <c r="J166" i="33"/>
  <c r="J165" i="33"/>
  <c r="N166" i="33"/>
  <c r="N165" i="33"/>
  <c r="R166" i="33"/>
  <c r="R165" i="33"/>
  <c r="V166" i="33"/>
  <c r="V165" i="33"/>
  <c r="Z166" i="33"/>
  <c r="Z165" i="33"/>
  <c r="AD166" i="33"/>
  <c r="AD165" i="33"/>
  <c r="AH166" i="33"/>
  <c r="AH165" i="33"/>
  <c r="G166" i="33"/>
  <c r="G165" i="33"/>
  <c r="K166" i="33"/>
  <c r="K165" i="33"/>
  <c r="O166" i="33"/>
  <c r="O165" i="33"/>
  <c r="S166" i="33"/>
  <c r="S165" i="33"/>
  <c r="W166" i="33"/>
  <c r="W165" i="33"/>
  <c r="AA166" i="33"/>
  <c r="AA165" i="33"/>
  <c r="AE166" i="33"/>
  <c r="AE165" i="33"/>
  <c r="AI13" i="33"/>
  <c r="O7" i="32"/>
  <c r="E165" i="32"/>
  <c r="E166" i="32"/>
  <c r="I165" i="32"/>
  <c r="I166" i="32"/>
  <c r="M165" i="32"/>
  <c r="M166" i="32"/>
  <c r="Q165" i="32"/>
  <c r="Q166" i="32"/>
  <c r="U165" i="32"/>
  <c r="U166" i="32"/>
  <c r="Y165" i="32"/>
  <c r="Y166" i="32"/>
  <c r="AC165" i="32"/>
  <c r="AC166" i="32"/>
  <c r="AG165" i="32"/>
  <c r="AG166" i="32"/>
  <c r="F166" i="32"/>
  <c r="F165" i="32"/>
  <c r="J166" i="32"/>
  <c r="J165" i="32"/>
  <c r="N166" i="32"/>
  <c r="N165" i="32"/>
  <c r="R166" i="32"/>
  <c r="R165" i="32"/>
  <c r="V166" i="32"/>
  <c r="V165" i="32"/>
  <c r="Z166" i="32"/>
  <c r="Z165" i="32"/>
  <c r="AD166" i="32"/>
  <c r="AD165" i="32"/>
  <c r="G166" i="32"/>
  <c r="G165" i="32"/>
  <c r="K166" i="32"/>
  <c r="K165" i="32"/>
  <c r="O166" i="32"/>
  <c r="O165" i="32"/>
  <c r="S166" i="32"/>
  <c r="S165" i="32"/>
  <c r="W166" i="32"/>
  <c r="W165" i="32"/>
  <c r="AA166" i="32"/>
  <c r="AA165" i="32"/>
  <c r="AE166" i="32"/>
  <c r="AE165" i="32"/>
  <c r="AH13" i="32"/>
  <c r="H7" i="32"/>
  <c r="H6" i="32" s="1"/>
  <c r="D166" i="32"/>
  <c r="D165" i="32"/>
  <c r="H166" i="32"/>
  <c r="H165" i="32"/>
  <c r="L166" i="32"/>
  <c r="L165" i="32"/>
  <c r="P166" i="32"/>
  <c r="P165" i="32"/>
  <c r="T166" i="32"/>
  <c r="T165" i="32"/>
  <c r="X166" i="32"/>
  <c r="X165" i="32"/>
  <c r="AB166" i="32"/>
  <c r="AB165" i="32"/>
  <c r="AF166" i="32"/>
  <c r="AF165" i="32"/>
  <c r="O7" i="31"/>
  <c r="F166" i="31"/>
  <c r="F165" i="31"/>
  <c r="J166" i="31"/>
  <c r="J165" i="31"/>
  <c r="N166" i="31"/>
  <c r="N165" i="31"/>
  <c r="R166" i="31"/>
  <c r="R165" i="31"/>
  <c r="V166" i="31"/>
  <c r="V165" i="31"/>
  <c r="Z166" i="31"/>
  <c r="Z165" i="31"/>
  <c r="AD166" i="31"/>
  <c r="AD165" i="31"/>
  <c r="AH166" i="31"/>
  <c r="AH165" i="31"/>
  <c r="D164" i="31"/>
  <c r="AI164" i="31" s="1"/>
  <c r="AK8" i="31" s="1"/>
  <c r="AI13" i="31"/>
  <c r="H166" i="31"/>
  <c r="H165" i="31"/>
  <c r="L166" i="31"/>
  <c r="L165" i="31"/>
  <c r="P166" i="31"/>
  <c r="P165" i="31"/>
  <c r="T166" i="31"/>
  <c r="T165" i="31"/>
  <c r="X166" i="31"/>
  <c r="X165" i="31"/>
  <c r="AB166" i="31"/>
  <c r="AB165" i="31"/>
  <c r="AF166" i="31"/>
  <c r="AF165" i="31"/>
  <c r="E165" i="31"/>
  <c r="E166" i="31"/>
  <c r="I165" i="31"/>
  <c r="I166" i="31"/>
  <c r="M165" i="31"/>
  <c r="M166" i="31"/>
  <c r="Q165" i="31"/>
  <c r="Q166" i="31"/>
  <c r="U165" i="31"/>
  <c r="U166" i="31"/>
  <c r="Y165" i="31"/>
  <c r="Y166" i="31"/>
  <c r="AC165" i="31"/>
  <c r="AC166" i="31"/>
  <c r="AG165" i="31"/>
  <c r="AG166" i="31"/>
  <c r="G166" i="31"/>
  <c r="G165" i="31"/>
  <c r="K166" i="31"/>
  <c r="K165" i="31"/>
  <c r="O166" i="31"/>
  <c r="O165" i="31"/>
  <c r="S166" i="31"/>
  <c r="S165" i="31"/>
  <c r="W166" i="31"/>
  <c r="W165" i="31"/>
  <c r="AA166" i="31"/>
  <c r="AA165" i="31"/>
  <c r="AE166" i="31"/>
  <c r="AE165" i="31"/>
  <c r="F166" i="30"/>
  <c r="F165" i="30"/>
  <c r="J166" i="30"/>
  <c r="J165" i="30"/>
  <c r="N166" i="30"/>
  <c r="N165" i="30"/>
  <c r="R166" i="30"/>
  <c r="R165" i="30"/>
  <c r="V166" i="30"/>
  <c r="V165" i="30"/>
  <c r="Z166" i="30"/>
  <c r="Z165" i="30"/>
  <c r="AD166" i="30"/>
  <c r="AD165" i="30"/>
  <c r="G166" i="30"/>
  <c r="G165" i="30"/>
  <c r="K166" i="30"/>
  <c r="K165" i="30"/>
  <c r="O166" i="30"/>
  <c r="O165" i="30"/>
  <c r="S166" i="30"/>
  <c r="S165" i="30"/>
  <c r="W166" i="30"/>
  <c r="W165" i="30"/>
  <c r="AA166" i="30"/>
  <c r="AA165" i="30"/>
  <c r="AE166" i="30"/>
  <c r="AE165" i="30"/>
  <c r="AH13" i="30"/>
  <c r="H7" i="30"/>
  <c r="H6" i="30" s="1"/>
  <c r="D166" i="30"/>
  <c r="D165" i="30"/>
  <c r="H166" i="30"/>
  <c r="H165" i="30"/>
  <c r="L166" i="30"/>
  <c r="L165" i="30"/>
  <c r="P166" i="30"/>
  <c r="P165" i="30"/>
  <c r="T166" i="30"/>
  <c r="T165" i="30"/>
  <c r="X166" i="30"/>
  <c r="X165" i="30"/>
  <c r="AB166" i="30"/>
  <c r="AB165" i="30"/>
  <c r="AF166" i="30"/>
  <c r="AF165" i="30"/>
  <c r="E165" i="30"/>
  <c r="E166" i="30"/>
  <c r="I165" i="30"/>
  <c r="I166" i="30"/>
  <c r="M165" i="30"/>
  <c r="M166" i="30"/>
  <c r="Q165" i="30"/>
  <c r="Q166" i="30"/>
  <c r="U165" i="30"/>
  <c r="U166" i="30"/>
  <c r="Y165" i="30"/>
  <c r="Y166" i="30"/>
  <c r="AC165" i="30"/>
  <c r="AC166" i="30"/>
  <c r="AG165" i="30"/>
  <c r="AG166" i="30"/>
  <c r="J166" i="29"/>
  <c r="J165" i="29"/>
  <c r="R166" i="29"/>
  <c r="R165" i="29"/>
  <c r="V166" i="29"/>
  <c r="V165" i="29"/>
  <c r="AD166" i="29"/>
  <c r="AD165" i="29"/>
  <c r="G166" i="29"/>
  <c r="G165" i="29"/>
  <c r="K166" i="29"/>
  <c r="K165" i="29"/>
  <c r="O166" i="29"/>
  <c r="O165" i="29"/>
  <c r="S166" i="29"/>
  <c r="S165" i="29"/>
  <c r="W166" i="29"/>
  <c r="W165" i="29"/>
  <c r="AA166" i="29"/>
  <c r="AA165" i="29"/>
  <c r="AE166" i="29"/>
  <c r="AE165" i="29"/>
  <c r="AI13" i="29"/>
  <c r="F166" i="29"/>
  <c r="F165" i="29"/>
  <c r="N166" i="29"/>
  <c r="N165" i="29"/>
  <c r="Z166" i="29"/>
  <c r="Z165" i="29"/>
  <c r="AH166" i="29"/>
  <c r="AH165" i="29"/>
  <c r="H7" i="29"/>
  <c r="H6" i="29" s="1"/>
  <c r="D166" i="29"/>
  <c r="D165" i="29"/>
  <c r="H166" i="29"/>
  <c r="H165" i="29"/>
  <c r="L166" i="29"/>
  <c r="L165" i="29"/>
  <c r="P166" i="29"/>
  <c r="P165" i="29"/>
  <c r="T166" i="29"/>
  <c r="T165" i="29"/>
  <c r="X166" i="29"/>
  <c r="X165" i="29"/>
  <c r="AB166" i="29"/>
  <c r="AB165" i="29"/>
  <c r="AF166" i="29"/>
  <c r="AF165" i="29"/>
  <c r="E165" i="29"/>
  <c r="E166" i="29"/>
  <c r="I165" i="29"/>
  <c r="I166" i="29"/>
  <c r="M165" i="29"/>
  <c r="M166" i="29"/>
  <c r="Q165" i="29"/>
  <c r="Q166" i="29"/>
  <c r="U165" i="29"/>
  <c r="U166" i="29"/>
  <c r="Y165" i="29"/>
  <c r="Y166" i="29"/>
  <c r="AC165" i="29"/>
  <c r="AC166" i="29"/>
  <c r="AG165" i="29"/>
  <c r="AG166" i="29"/>
  <c r="O7" i="28"/>
  <c r="E165" i="28"/>
  <c r="E166" i="28"/>
  <c r="I165" i="28"/>
  <c r="I166" i="28"/>
  <c r="M165" i="28"/>
  <c r="M166" i="28"/>
  <c r="Q165" i="28"/>
  <c r="Q166" i="28"/>
  <c r="U165" i="28"/>
  <c r="U166" i="28"/>
  <c r="Y165" i="28"/>
  <c r="Y166" i="28"/>
  <c r="AC165" i="28"/>
  <c r="AC166" i="28"/>
  <c r="AG165" i="28"/>
  <c r="AG166" i="28"/>
  <c r="F166" i="28"/>
  <c r="F165" i="28"/>
  <c r="J166" i="28"/>
  <c r="J165" i="28"/>
  <c r="N166" i="28"/>
  <c r="N165" i="28"/>
  <c r="R166" i="28"/>
  <c r="R165" i="28"/>
  <c r="V166" i="28"/>
  <c r="V165" i="28"/>
  <c r="Z166" i="28"/>
  <c r="Z165" i="28"/>
  <c r="AD166" i="28"/>
  <c r="AD165" i="28"/>
  <c r="AH166" i="28"/>
  <c r="AH165" i="28"/>
  <c r="G166" i="28"/>
  <c r="G165" i="28"/>
  <c r="K166" i="28"/>
  <c r="K165" i="28"/>
  <c r="O166" i="28"/>
  <c r="O165" i="28"/>
  <c r="S166" i="28"/>
  <c r="S165" i="28"/>
  <c r="W166" i="28"/>
  <c r="W165" i="28"/>
  <c r="AA166" i="28"/>
  <c r="AA165" i="28"/>
  <c r="AE166" i="28"/>
  <c r="AE165" i="28"/>
  <c r="AI13" i="28"/>
  <c r="H7" i="28"/>
  <c r="H6" i="28" s="1"/>
  <c r="D166" i="28"/>
  <c r="D165" i="28"/>
  <c r="H166" i="28"/>
  <c r="H165" i="28"/>
  <c r="L166" i="28"/>
  <c r="L165" i="28"/>
  <c r="P166" i="28"/>
  <c r="P165" i="28"/>
  <c r="T166" i="28"/>
  <c r="T165" i="28"/>
  <c r="X166" i="28"/>
  <c r="X165" i="28"/>
  <c r="AB166" i="28"/>
  <c r="AB165" i="28"/>
  <c r="AF166" i="28"/>
  <c r="AF165" i="28"/>
  <c r="D166" i="27"/>
  <c r="D165" i="27"/>
  <c r="H7" i="27"/>
  <c r="H6" i="27" s="1"/>
  <c r="E165" i="27"/>
  <c r="E166" i="27"/>
  <c r="I165" i="27"/>
  <c r="I166" i="27"/>
  <c r="Q165" i="27"/>
  <c r="Q166" i="27"/>
  <c r="U165" i="27"/>
  <c r="U166" i="27"/>
  <c r="Y165" i="27"/>
  <c r="Y166" i="27"/>
  <c r="AC165" i="27"/>
  <c r="AC166" i="27"/>
  <c r="AG165" i="27"/>
  <c r="AG166" i="27"/>
  <c r="M165" i="27"/>
  <c r="M166" i="27"/>
  <c r="O7" i="27"/>
  <c r="F166" i="27"/>
  <c r="F165" i="27"/>
  <c r="J166" i="27"/>
  <c r="J165" i="27"/>
  <c r="N166" i="27"/>
  <c r="N165" i="27"/>
  <c r="R166" i="27"/>
  <c r="R165" i="27"/>
  <c r="V166" i="27"/>
  <c r="V165" i="27"/>
  <c r="Z166" i="27"/>
  <c r="Z165" i="27"/>
  <c r="AD166" i="27"/>
  <c r="AD165" i="27"/>
  <c r="G166" i="27"/>
  <c r="G165" i="27"/>
  <c r="K166" i="27"/>
  <c r="K165" i="27"/>
  <c r="O166" i="27"/>
  <c r="O165" i="27"/>
  <c r="S166" i="27"/>
  <c r="S165" i="27"/>
  <c r="W166" i="27"/>
  <c r="W165" i="27"/>
  <c r="AA166" i="27"/>
  <c r="AA165" i="27"/>
  <c r="AE166" i="27"/>
  <c r="AE165" i="27"/>
  <c r="AH13" i="27"/>
  <c r="H166" i="27"/>
  <c r="H165" i="27"/>
  <c r="L166" i="27"/>
  <c r="L165" i="27"/>
  <c r="P166" i="27"/>
  <c r="P165" i="27"/>
  <c r="T166" i="27"/>
  <c r="T165" i="27"/>
  <c r="X166" i="27"/>
  <c r="X165" i="27"/>
  <c r="AB166" i="27"/>
  <c r="AB165" i="27"/>
  <c r="AF166" i="27"/>
  <c r="AF165" i="27"/>
  <c r="G166" i="26"/>
  <c r="G165" i="26"/>
  <c r="K166" i="26"/>
  <c r="K165" i="26"/>
  <c r="O166" i="26"/>
  <c r="O165" i="26"/>
  <c r="S166" i="26"/>
  <c r="S165" i="26"/>
  <c r="W166" i="26"/>
  <c r="W165" i="26"/>
  <c r="AA166" i="26"/>
  <c r="AA165" i="26"/>
  <c r="AE166" i="26"/>
  <c r="AE165" i="26"/>
  <c r="AI13" i="26"/>
  <c r="H7" i="26"/>
  <c r="H6" i="26" s="1"/>
  <c r="D166" i="26"/>
  <c r="D165" i="26"/>
  <c r="H166" i="26"/>
  <c r="H165" i="26"/>
  <c r="L166" i="26"/>
  <c r="L165" i="26"/>
  <c r="P166" i="26"/>
  <c r="P165" i="26"/>
  <c r="T166" i="26"/>
  <c r="T165" i="26"/>
  <c r="X166" i="26"/>
  <c r="X165" i="26"/>
  <c r="AB166" i="26"/>
  <c r="AB165" i="26"/>
  <c r="AF166" i="26"/>
  <c r="AF165" i="26"/>
  <c r="O7" i="26"/>
  <c r="E165" i="26"/>
  <c r="E166" i="26"/>
  <c r="I165" i="26"/>
  <c r="I166" i="26"/>
  <c r="M165" i="26"/>
  <c r="M166" i="26"/>
  <c r="Q165" i="26"/>
  <c r="Q166" i="26"/>
  <c r="U165" i="26"/>
  <c r="U166" i="26"/>
  <c r="Y165" i="26"/>
  <c r="Y166" i="26"/>
  <c r="AC165" i="26"/>
  <c r="AC166" i="26"/>
  <c r="AG165" i="26"/>
  <c r="AG166" i="26"/>
  <c r="F166" i="26"/>
  <c r="F165" i="26"/>
  <c r="J166" i="26"/>
  <c r="J165" i="26"/>
  <c r="N166" i="26"/>
  <c r="N165" i="26"/>
  <c r="R166" i="26"/>
  <c r="R165" i="26"/>
  <c r="V166" i="26"/>
  <c r="V165" i="26"/>
  <c r="Z166" i="26"/>
  <c r="Z165" i="26"/>
  <c r="AD166" i="26"/>
  <c r="AD165" i="26"/>
  <c r="AH166" i="26"/>
  <c r="AH165" i="26"/>
  <c r="F166" i="25"/>
  <c r="F165" i="25"/>
  <c r="J166" i="25"/>
  <c r="J165" i="25"/>
  <c r="N166" i="25"/>
  <c r="N165" i="25"/>
  <c r="R166" i="25"/>
  <c r="R165" i="25"/>
  <c r="V166" i="25"/>
  <c r="V165" i="25"/>
  <c r="Z166" i="25"/>
  <c r="Z165" i="25"/>
  <c r="AD166" i="25"/>
  <c r="AD165" i="25"/>
  <c r="G166" i="25"/>
  <c r="G165" i="25"/>
  <c r="K166" i="25"/>
  <c r="K165" i="25"/>
  <c r="O166" i="25"/>
  <c r="O165" i="25"/>
  <c r="S166" i="25"/>
  <c r="S165" i="25"/>
  <c r="W166" i="25"/>
  <c r="W165" i="25"/>
  <c r="AA166" i="25"/>
  <c r="AA165" i="25"/>
  <c r="AE166" i="25"/>
  <c r="AE165" i="25"/>
  <c r="AH13" i="25"/>
  <c r="H7" i="25"/>
  <c r="H6" i="25" s="1"/>
  <c r="D166" i="25"/>
  <c r="D165" i="25"/>
  <c r="H166" i="25"/>
  <c r="H165" i="25"/>
  <c r="L166" i="25"/>
  <c r="L165" i="25"/>
  <c r="P166" i="25"/>
  <c r="P165" i="25"/>
  <c r="T166" i="25"/>
  <c r="T165" i="25"/>
  <c r="X166" i="25"/>
  <c r="X165" i="25"/>
  <c r="AB166" i="25"/>
  <c r="AB165" i="25"/>
  <c r="AF166" i="25"/>
  <c r="AF165" i="25"/>
  <c r="E165" i="25"/>
  <c r="E166" i="25"/>
  <c r="I165" i="25"/>
  <c r="I166" i="25"/>
  <c r="M165" i="25"/>
  <c r="M166" i="25"/>
  <c r="Q165" i="25"/>
  <c r="Q166" i="25"/>
  <c r="U165" i="25"/>
  <c r="U166" i="25"/>
  <c r="Y165" i="25"/>
  <c r="Y166" i="25"/>
  <c r="AC165" i="25"/>
  <c r="AC166" i="25"/>
  <c r="AG165" i="25"/>
  <c r="AG166" i="25"/>
  <c r="AJ8" i="24"/>
  <c r="O7" i="24"/>
  <c r="G166" i="24"/>
  <c r="G165" i="24"/>
  <c r="K166" i="24"/>
  <c r="K165" i="24"/>
  <c r="O166" i="24"/>
  <c r="O165" i="24"/>
  <c r="S166" i="24"/>
  <c r="S165" i="24"/>
  <c r="W166" i="24"/>
  <c r="W165" i="24"/>
  <c r="AA166" i="24"/>
  <c r="AA165" i="24"/>
  <c r="AF166" i="24"/>
  <c r="AF165" i="24"/>
  <c r="AG13" i="24"/>
  <c r="F166" i="24"/>
  <c r="F165" i="24"/>
  <c r="J166" i="24"/>
  <c r="J165" i="24"/>
  <c r="N166" i="24"/>
  <c r="N165" i="24"/>
  <c r="R166" i="24"/>
  <c r="R165" i="24"/>
  <c r="V166" i="24"/>
  <c r="V165" i="24"/>
  <c r="Z166" i="24"/>
  <c r="Z165" i="24"/>
  <c r="AD166" i="24"/>
  <c r="AD165" i="24"/>
  <c r="D166" i="24"/>
  <c r="D165" i="24"/>
  <c r="H166" i="24"/>
  <c r="H165" i="24"/>
  <c r="L166" i="24"/>
  <c r="L165" i="24"/>
  <c r="P166" i="24"/>
  <c r="P165" i="24"/>
  <c r="T166" i="24"/>
  <c r="T165" i="24"/>
  <c r="X166" i="24"/>
  <c r="X165" i="24"/>
  <c r="AB166" i="24"/>
  <c r="AB165" i="24"/>
  <c r="E165" i="24"/>
  <c r="E166" i="24"/>
  <c r="I165" i="24"/>
  <c r="I166" i="24"/>
  <c r="M165" i="24"/>
  <c r="M166" i="24"/>
  <c r="Q165" i="24"/>
  <c r="Q166" i="24"/>
  <c r="U165" i="24"/>
  <c r="U166" i="24"/>
  <c r="Y165" i="24"/>
  <c r="Y166" i="24"/>
  <c r="AC165" i="24"/>
  <c r="AC166" i="24"/>
  <c r="J15" i="3" l="1"/>
  <c r="H89" i="3" s="1"/>
  <c r="J16" i="3"/>
  <c r="AI6" i="35"/>
  <c r="AH6" i="32"/>
  <c r="AI6" i="28"/>
  <c r="AG6" i="24"/>
  <c r="AI6" i="31"/>
  <c r="AH6" i="27"/>
  <c r="AI6" i="29"/>
  <c r="AI6" i="34"/>
  <c r="AH6" i="30"/>
  <c r="AI6" i="26"/>
  <c r="AI6" i="33"/>
  <c r="AH6" i="25"/>
  <c r="AH7" i="25"/>
  <c r="AI7" i="29"/>
  <c r="AI7" i="26"/>
  <c r="AH7" i="30"/>
  <c r="AI7" i="34"/>
  <c r="AI7" i="28"/>
  <c r="AI7" i="35"/>
  <c r="AH7" i="27"/>
  <c r="AI7" i="31"/>
  <c r="AG7" i="24"/>
  <c r="AH7" i="32"/>
  <c r="AI7" i="33"/>
  <c r="T14" i="21"/>
  <c r="AI165" i="35"/>
  <c r="AI166" i="35"/>
  <c r="AI166" i="34"/>
  <c r="AI165" i="34"/>
  <c r="AI165" i="33"/>
  <c r="AI166" i="33"/>
  <c r="AH165" i="32"/>
  <c r="AH166" i="32"/>
  <c r="D166" i="31"/>
  <c r="AI166" i="31" s="1"/>
  <c r="D165" i="31"/>
  <c r="AI165" i="31" s="1"/>
  <c r="AH165" i="30"/>
  <c r="AH166" i="30"/>
  <c r="AI165" i="29"/>
  <c r="AI166" i="29"/>
  <c r="AI165" i="28"/>
  <c r="AI166" i="28"/>
  <c r="AH166" i="27"/>
  <c r="AH165" i="27"/>
  <c r="AI165" i="26"/>
  <c r="AI166" i="26"/>
  <c r="AH165" i="25"/>
  <c r="AH166" i="25"/>
  <c r="AG165" i="24"/>
  <c r="AG166" i="24"/>
  <c r="J18" i="3" l="1"/>
  <c r="I89" i="3"/>
  <c r="C2" i="21"/>
  <c r="B3" i="22" l="1"/>
  <c r="F3" i="22"/>
  <c r="E3" i="22"/>
  <c r="D3" i="22"/>
  <c r="C3" i="22"/>
  <c r="C5" i="21"/>
  <c r="C3" i="21"/>
  <c r="T16" i="21" l="1"/>
  <c r="T18" i="21"/>
  <c r="T20" i="21"/>
  <c r="T22" i="21"/>
  <c r="T24" i="21"/>
  <c r="T26" i="21"/>
  <c r="T28" i="21"/>
  <c r="T30" i="21"/>
  <c r="T32" i="21"/>
  <c r="T34" i="21"/>
  <c r="T36" i="21"/>
  <c r="T15" i="21"/>
  <c r="T17" i="21"/>
  <c r="T19" i="21"/>
  <c r="T21" i="21"/>
  <c r="T23" i="21"/>
  <c r="T25" i="21"/>
  <c r="T27" i="21"/>
  <c r="T29" i="21"/>
  <c r="T38" i="21"/>
  <c r="T40" i="21"/>
  <c r="T44" i="21"/>
  <c r="T46" i="21"/>
  <c r="T48" i="21"/>
  <c r="T52" i="21"/>
  <c r="T54" i="21"/>
  <c r="T56" i="21"/>
  <c r="T58" i="21"/>
  <c r="T60" i="21"/>
  <c r="T62" i="21"/>
  <c r="T64" i="21"/>
  <c r="T66" i="21"/>
  <c r="T68" i="21"/>
  <c r="T70" i="21"/>
  <c r="T72" i="21"/>
  <c r="T74" i="21"/>
  <c r="T76" i="21"/>
  <c r="T80" i="21"/>
  <c r="T84" i="21"/>
  <c r="T86" i="21"/>
  <c r="T88" i="21"/>
  <c r="T90" i="21"/>
  <c r="T92" i="21"/>
  <c r="T94" i="21"/>
  <c r="T96" i="21"/>
  <c r="T100" i="21"/>
  <c r="T102" i="21"/>
  <c r="T104" i="21"/>
  <c r="T106" i="21"/>
  <c r="T108" i="21"/>
  <c r="T112" i="21"/>
  <c r="T116" i="21"/>
  <c r="T118" i="21"/>
  <c r="T120" i="21"/>
  <c r="T122" i="21"/>
  <c r="T124" i="21"/>
  <c r="T126" i="21"/>
  <c r="T132" i="21"/>
  <c r="T134" i="21"/>
  <c r="T136" i="21"/>
  <c r="T138" i="21"/>
  <c r="T140" i="21"/>
  <c r="T142" i="21"/>
  <c r="T144" i="21"/>
  <c r="T148" i="21"/>
  <c r="T150" i="21"/>
  <c r="T152" i="21"/>
  <c r="T154" i="21"/>
  <c r="T156" i="21"/>
  <c r="T158" i="21"/>
  <c r="T160" i="21"/>
  <c r="T162" i="21"/>
  <c r="T31" i="21"/>
  <c r="T33" i="21"/>
  <c r="T35" i="21"/>
  <c r="T39" i="21"/>
  <c r="T41" i="21"/>
  <c r="T43" i="21"/>
  <c r="T45" i="21"/>
  <c r="T47" i="21"/>
  <c r="T49" i="21"/>
  <c r="T51" i="21"/>
  <c r="T53" i="21"/>
  <c r="T55" i="21"/>
  <c r="T59" i="21"/>
  <c r="T61" i="21"/>
  <c r="T63" i="21"/>
  <c r="T65" i="21"/>
  <c r="T67" i="21"/>
  <c r="T69" i="21"/>
  <c r="T71" i="21"/>
  <c r="T73" i="21"/>
  <c r="T75" i="21"/>
  <c r="T77" i="21"/>
  <c r="T79" i="21"/>
  <c r="T81" i="21"/>
  <c r="T83" i="21"/>
  <c r="T85" i="21"/>
  <c r="T87" i="21"/>
  <c r="T91" i="21"/>
  <c r="T93" i="21"/>
  <c r="T95" i="21"/>
  <c r="T97" i="21"/>
  <c r="T99" i="21"/>
  <c r="T101" i="21"/>
  <c r="T103" i="21"/>
  <c r="T105" i="21"/>
  <c r="T107" i="21"/>
  <c r="T109" i="21"/>
  <c r="T111" i="21"/>
  <c r="T113" i="21"/>
  <c r="T115" i="21"/>
  <c r="T117" i="21"/>
  <c r="T119" i="21"/>
  <c r="T121" i="21"/>
  <c r="T123" i="21"/>
  <c r="T125" i="21"/>
  <c r="T127" i="21"/>
  <c r="T129" i="21"/>
  <c r="T131" i="21"/>
  <c r="T133" i="21"/>
  <c r="T135" i="21"/>
  <c r="T139" i="21"/>
  <c r="T141" i="21"/>
  <c r="T143" i="21"/>
  <c r="T145" i="21"/>
  <c r="T147" i="21"/>
  <c r="T149" i="21"/>
  <c r="T151" i="21"/>
  <c r="T153" i="21"/>
  <c r="T155" i="21"/>
  <c r="T157" i="21"/>
  <c r="T159" i="21"/>
  <c r="T161" i="21"/>
  <c r="T163" i="21"/>
  <c r="T42" i="21"/>
  <c r="C11" i="21"/>
  <c r="H3" i="22" s="1"/>
  <c r="D89" i="3" s="1"/>
  <c r="Q11" i="21" l="1"/>
  <c r="AW3" i="22" s="1"/>
  <c r="AU89" i="3" s="1"/>
  <c r="F11" i="21"/>
  <c r="K11" i="21"/>
  <c r="I11" i="21"/>
  <c r="E11" i="21"/>
  <c r="L11" i="21"/>
  <c r="D11" i="21"/>
  <c r="G11" i="21"/>
  <c r="O11" i="21"/>
  <c r="M11" i="21"/>
  <c r="N11" i="21"/>
  <c r="J11" i="21"/>
  <c r="H11" i="21"/>
  <c r="R11" i="21"/>
  <c r="AX3" i="22" s="1"/>
  <c r="S11" i="21"/>
  <c r="AZ3" i="22" s="1"/>
  <c r="AW89" i="3" s="1"/>
  <c r="T114" i="21"/>
  <c r="T82" i="21"/>
  <c r="T128" i="21"/>
  <c r="T57" i="21"/>
  <c r="T50" i="21"/>
  <c r="T146" i="21"/>
  <c r="T110" i="21"/>
  <c r="T78" i="21"/>
  <c r="T37" i="21"/>
  <c r="T137" i="21"/>
  <c r="T89" i="21"/>
  <c r="T98" i="21"/>
  <c r="T130" i="21"/>
  <c r="P11" i="21"/>
  <c r="B40" i="3"/>
  <c r="AY3" i="22" l="1"/>
  <c r="AV89" i="3"/>
  <c r="M3" i="22"/>
  <c r="K89" i="3" s="1"/>
  <c r="W3" i="22"/>
  <c r="U89" i="3" s="1"/>
  <c r="X3" i="22"/>
  <c r="V89" i="3" s="1"/>
  <c r="U3" i="22"/>
  <c r="S89" i="3" s="1"/>
  <c r="T3" i="22"/>
  <c r="R89" i="3" s="1"/>
  <c r="Q3" i="22"/>
  <c r="O89" i="3" s="1"/>
  <c r="V3" i="22"/>
  <c r="T89" i="3" s="1"/>
  <c r="P3" i="22"/>
  <c r="N89" i="3" s="1"/>
  <c r="N3" i="22"/>
  <c r="L89" i="3" s="1"/>
  <c r="O3" i="22"/>
  <c r="M89" i="3" s="1"/>
  <c r="S3" i="22"/>
  <c r="Q89" i="3" s="1"/>
  <c r="R3" i="22"/>
  <c r="P89" i="3" s="1"/>
  <c r="Q164" i="21"/>
  <c r="Q166" i="21" s="1"/>
  <c r="S164" i="21"/>
  <c r="S166" i="21" s="1"/>
  <c r="R164" i="21"/>
  <c r="R165" i="21" s="1"/>
  <c r="T11" i="21"/>
  <c r="I3" i="22" s="1"/>
  <c r="P164" i="21"/>
  <c r="P165" i="21" s="1"/>
  <c r="L3" i="22"/>
  <c r="G89" i="3" s="1"/>
  <c r="Q165" i="21" l="1"/>
  <c r="S165" i="21"/>
  <c r="P166" i="21"/>
  <c r="R166" i="21"/>
  <c r="T164" i="21"/>
  <c r="T166" i="21" l="1"/>
  <c r="T165" i="21"/>
  <c r="B163" i="35"/>
  <c r="B163" i="21" s="1"/>
  <c r="X163" i="21" s="1"/>
  <c r="B163" i="32"/>
  <c r="B163" i="29"/>
  <c r="B163" i="24"/>
  <c r="B163" i="30"/>
  <c r="B163" i="27"/>
  <c r="B163" i="34"/>
  <c r="B163" i="28"/>
  <c r="B163" i="33"/>
  <c r="B163" i="31"/>
  <c r="B159" i="24"/>
  <c r="B159" i="30"/>
  <c r="B159" i="31"/>
  <c r="B159" i="34"/>
  <c r="B159" i="28"/>
  <c r="B159" i="33"/>
  <c r="B159" i="29"/>
  <c r="B159" i="27"/>
  <c r="B159" i="35"/>
  <c r="B159" i="21" s="1"/>
  <c r="X159" i="21" s="1"/>
  <c r="B159" i="32"/>
  <c r="B155" i="34"/>
  <c r="B155" i="30"/>
  <c r="B155" i="33"/>
  <c r="B155" i="28"/>
  <c r="B155" i="35"/>
  <c r="B155" i="21" s="1"/>
  <c r="X155" i="21" s="1"/>
  <c r="B155" i="32"/>
  <c r="B155" i="29"/>
  <c r="B155" i="24"/>
  <c r="B155" i="31"/>
  <c r="B155" i="27"/>
  <c r="B151" i="34"/>
  <c r="B151" i="31"/>
  <c r="B151" i="35"/>
  <c r="B151" i="21" s="1"/>
  <c r="X151" i="21" s="1"/>
  <c r="B151" i="32"/>
  <c r="B151" i="29"/>
  <c r="B151" i="24"/>
  <c r="B151" i="30"/>
  <c r="B151" i="27"/>
  <c r="B151" i="33"/>
  <c r="B151" i="28"/>
  <c r="B147" i="35"/>
  <c r="B147" i="21" s="1"/>
  <c r="X147" i="21" s="1"/>
  <c r="B147" i="32"/>
  <c r="B147" i="29"/>
  <c r="B147" i="24"/>
  <c r="B147" i="30"/>
  <c r="B147" i="27"/>
  <c r="B147" i="34"/>
  <c r="B147" i="28"/>
  <c r="B147" i="31"/>
  <c r="B147" i="33"/>
  <c r="B143" i="24"/>
  <c r="B143" i="30"/>
  <c r="B143" i="31"/>
  <c r="B143" i="34"/>
  <c r="B143" i="28"/>
  <c r="B143" i="33"/>
  <c r="B143" i="29"/>
  <c r="B143" i="32"/>
  <c r="B143" i="27"/>
  <c r="B143" i="35"/>
  <c r="B143" i="21" s="1"/>
  <c r="X143" i="21" s="1"/>
  <c r="B139" i="34"/>
  <c r="B139" i="30"/>
  <c r="B139" i="33"/>
  <c r="B139" i="28"/>
  <c r="B139" i="35"/>
  <c r="B139" i="21" s="1"/>
  <c r="X139" i="21" s="1"/>
  <c r="B139" i="32"/>
  <c r="B139" i="29"/>
  <c r="B139" i="27"/>
  <c r="B139" i="24"/>
  <c r="B139" i="31"/>
  <c r="B135" i="32"/>
  <c r="B135" i="34"/>
  <c r="B135" i="35"/>
  <c r="B135" i="21" s="1"/>
  <c r="X135" i="21" s="1"/>
  <c r="B135" i="30"/>
  <c r="B135" i="29"/>
  <c r="B135" i="24"/>
  <c r="B135" i="28"/>
  <c r="B135" i="27"/>
  <c r="B135" i="31"/>
  <c r="B135" i="33"/>
  <c r="B131" i="35"/>
  <c r="B131" i="21" s="1"/>
  <c r="X131" i="21" s="1"/>
  <c r="B131" i="32"/>
  <c r="B131" i="29"/>
  <c r="B131" i="24"/>
  <c r="B131" i="30"/>
  <c r="B131" i="27"/>
  <c r="B131" i="34"/>
  <c r="B131" i="28"/>
  <c r="B131" i="33"/>
  <c r="B131" i="31"/>
  <c r="B127" i="24"/>
  <c r="B127" i="30"/>
  <c r="B127" i="34"/>
  <c r="B127" i="28"/>
  <c r="B127" i="31"/>
  <c r="B127" i="33"/>
  <c r="B127" i="29"/>
  <c r="B127" i="27"/>
  <c r="B127" i="32"/>
  <c r="B127" i="35"/>
  <c r="B127" i="21" s="1"/>
  <c r="X127" i="21" s="1"/>
  <c r="B123" i="34"/>
  <c r="B123" i="30"/>
  <c r="B123" i="33"/>
  <c r="B123" i="28"/>
  <c r="B123" i="35"/>
  <c r="B123" i="21" s="1"/>
  <c r="X123" i="21" s="1"/>
  <c r="B123" i="32"/>
  <c r="B123" i="29"/>
  <c r="B123" i="24"/>
  <c r="B123" i="31"/>
  <c r="B123" i="27"/>
  <c r="B119" i="33"/>
  <c r="B119" i="31"/>
  <c r="B119" i="35"/>
  <c r="B119" i="21" s="1"/>
  <c r="X119" i="21" s="1"/>
  <c r="B119" i="32"/>
  <c r="B119" i="29"/>
  <c r="B119" i="24"/>
  <c r="B119" i="30"/>
  <c r="B119" i="27"/>
  <c r="B119" i="34"/>
  <c r="B119" i="28"/>
  <c r="B115" i="35"/>
  <c r="B115" i="21" s="1"/>
  <c r="X115" i="21" s="1"/>
  <c r="B115" i="32"/>
  <c r="B115" i="29"/>
  <c r="B115" i="24"/>
  <c r="B115" i="30"/>
  <c r="B115" i="27"/>
  <c r="B115" i="34"/>
  <c r="B115" i="28"/>
  <c r="B115" i="31"/>
  <c r="B115" i="33"/>
  <c r="B111" i="24"/>
  <c r="B111" i="30"/>
  <c r="B111" i="31"/>
  <c r="B111" i="34"/>
  <c r="B111" i="28"/>
  <c r="B111" i="33"/>
  <c r="B111" i="29"/>
  <c r="B111" i="32"/>
  <c r="B111" i="27"/>
  <c r="B111" i="35"/>
  <c r="B111" i="21" s="1"/>
  <c r="X111" i="21" s="1"/>
  <c r="B107" i="34"/>
  <c r="B107" i="30"/>
  <c r="B107" i="33"/>
  <c r="B107" i="28"/>
  <c r="B107" i="35"/>
  <c r="B107" i="21" s="1"/>
  <c r="X107" i="21" s="1"/>
  <c r="B107" i="32"/>
  <c r="B107" i="29"/>
  <c r="B107" i="24"/>
  <c r="B107" i="31"/>
  <c r="B107" i="27"/>
  <c r="B103" i="33"/>
  <c r="B103" i="29"/>
  <c r="B103" i="35"/>
  <c r="B103" i="21" s="1"/>
  <c r="X103" i="21" s="1"/>
  <c r="B103" i="32"/>
  <c r="B103" i="27"/>
  <c r="B103" i="24"/>
  <c r="B103" i="30"/>
  <c r="B103" i="31"/>
  <c r="B103" i="28"/>
  <c r="B103" i="34"/>
  <c r="B99" i="35"/>
  <c r="B99" i="21" s="1"/>
  <c r="X99" i="21" s="1"/>
  <c r="B99" i="32"/>
  <c r="B99" i="29"/>
  <c r="B99" i="24"/>
  <c r="B99" i="30"/>
  <c r="B99" i="27"/>
  <c r="B99" i="34"/>
  <c r="B99" i="28"/>
  <c r="B99" i="33"/>
  <c r="B99" i="31"/>
  <c r="B95" i="24"/>
  <c r="B95" i="30"/>
  <c r="B95" i="27"/>
  <c r="B95" i="34"/>
  <c r="B95" i="28"/>
  <c r="B95" i="33"/>
  <c r="B95" i="31"/>
  <c r="B95" i="35"/>
  <c r="B95" i="21" s="1"/>
  <c r="X95" i="21" s="1"/>
  <c r="B95" i="32"/>
  <c r="B95" i="29"/>
  <c r="B91" i="34"/>
  <c r="B91" i="28"/>
  <c r="B91" i="33"/>
  <c r="B91" i="31"/>
  <c r="B91" i="35"/>
  <c r="B91" i="21" s="1"/>
  <c r="X91" i="21" s="1"/>
  <c r="B91" i="32"/>
  <c r="B91" i="29"/>
  <c r="B91" i="30"/>
  <c r="B91" i="24"/>
  <c r="B91" i="27"/>
  <c r="B87" i="33"/>
  <c r="B87" i="31"/>
  <c r="B87" i="35"/>
  <c r="B87" i="21" s="1"/>
  <c r="X87" i="21" s="1"/>
  <c r="B87" i="32"/>
  <c r="B87" i="24"/>
  <c r="B87" i="30"/>
  <c r="B87" i="27"/>
  <c r="B87" i="29"/>
  <c r="B87" i="34"/>
  <c r="B87" i="28"/>
  <c r="B83" i="35"/>
  <c r="B83" i="21" s="1"/>
  <c r="X83" i="21" s="1"/>
  <c r="B83" i="32"/>
  <c r="B83" i="29"/>
  <c r="B83" i="34"/>
  <c r="B83" i="28"/>
  <c r="B83" i="30"/>
  <c r="B83" i="33"/>
  <c r="B83" i="31"/>
  <c r="B83" i="27"/>
  <c r="B83" i="24"/>
  <c r="B79" i="24"/>
  <c r="B79" i="30"/>
  <c r="B79" i="27"/>
  <c r="B79" i="33"/>
  <c r="B79" i="31"/>
  <c r="B79" i="34"/>
  <c r="B79" i="32"/>
  <c r="B79" i="28"/>
  <c r="B79" i="29"/>
  <c r="B79" i="35"/>
  <c r="B79" i="21" s="1"/>
  <c r="X79" i="21" s="1"/>
  <c r="B75" i="34"/>
  <c r="B75" i="28"/>
  <c r="B75" i="35"/>
  <c r="B75" i="21" s="1"/>
  <c r="X75" i="21" s="1"/>
  <c r="B75" i="32"/>
  <c r="B75" i="29"/>
  <c r="B75" i="31"/>
  <c r="B75" i="33"/>
  <c r="B75" i="30"/>
  <c r="B75" i="27"/>
  <c r="B75" i="24"/>
  <c r="B71" i="33"/>
  <c r="B71" i="31"/>
  <c r="B71" i="24"/>
  <c r="B71" i="30"/>
  <c r="B71" i="27"/>
  <c r="B71" i="32"/>
  <c r="B71" i="34"/>
  <c r="B71" i="28"/>
  <c r="B71" i="29"/>
  <c r="B71" i="35"/>
  <c r="B71" i="21" s="1"/>
  <c r="X71" i="21" s="1"/>
  <c r="B67" i="35"/>
  <c r="B67" i="21" s="1"/>
  <c r="X67" i="21" s="1"/>
  <c r="B67" i="33"/>
  <c r="B67" i="29"/>
  <c r="B67" i="34"/>
  <c r="B67" i="28"/>
  <c r="B67" i="24"/>
  <c r="B67" i="27"/>
  <c r="B67" i="32"/>
  <c r="B67" i="30"/>
  <c r="B67" i="31"/>
  <c r="B63" i="24"/>
  <c r="B63" i="30"/>
  <c r="B63" i="27"/>
  <c r="B63" i="33"/>
  <c r="B63" i="31"/>
  <c r="B63" i="28"/>
  <c r="B63" i="34"/>
  <c r="B63" i="32"/>
  <c r="B63" i="29"/>
  <c r="B63" i="35"/>
  <c r="B63" i="21" s="1"/>
  <c r="X63" i="21" s="1"/>
  <c r="B59" i="34"/>
  <c r="B59" i="28"/>
  <c r="B59" i="35"/>
  <c r="B59" i="21" s="1"/>
  <c r="X59" i="21" s="1"/>
  <c r="B59" i="32"/>
  <c r="B59" i="29"/>
  <c r="B59" i="33"/>
  <c r="B59" i="24"/>
  <c r="B59" i="30"/>
  <c r="B59" i="31"/>
  <c r="B59" i="27"/>
  <c r="B55" i="32"/>
  <c r="B55" i="31"/>
  <c r="B55" i="24"/>
  <c r="B55" i="28"/>
  <c r="B55" i="27"/>
  <c r="B55" i="35"/>
  <c r="B55" i="21" s="1"/>
  <c r="X55" i="21" s="1"/>
  <c r="B55" i="29"/>
  <c r="B55" i="34"/>
  <c r="B55" i="30"/>
  <c r="B55" i="33"/>
  <c r="B51" i="35"/>
  <c r="B51" i="21" s="1"/>
  <c r="X51" i="21" s="1"/>
  <c r="B51" i="30"/>
  <c r="B51" i="27"/>
  <c r="B51" i="34"/>
  <c r="B51" i="31"/>
  <c r="B51" i="28"/>
  <c r="B51" i="24"/>
  <c r="B51" i="32"/>
  <c r="B51" i="29"/>
  <c r="B51" i="33"/>
  <c r="B47" i="24"/>
  <c r="B47" i="30"/>
  <c r="B47" i="27"/>
  <c r="B47" i="32"/>
  <c r="B47" i="31"/>
  <c r="B47" i="34"/>
  <c r="B47" i="35"/>
  <c r="B47" i="21" s="1"/>
  <c r="X47" i="21" s="1"/>
  <c r="B47" i="33"/>
  <c r="B47" i="28"/>
  <c r="B47" i="29"/>
  <c r="B43" i="34"/>
  <c r="B43" i="33"/>
  <c r="B43" i="35"/>
  <c r="B43" i="21" s="1"/>
  <c r="X43" i="21" s="1"/>
  <c r="B43" i="30"/>
  <c r="B43" i="29"/>
  <c r="B43" i="31"/>
  <c r="B43" i="24"/>
  <c r="B43" i="32"/>
  <c r="B43" i="28"/>
  <c r="B43" i="27"/>
  <c r="B39" i="24"/>
  <c r="B39" i="28"/>
  <c r="B39" i="27"/>
  <c r="B39" i="30"/>
  <c r="B39" i="35"/>
  <c r="B39" i="21" s="1"/>
  <c r="X39" i="21" s="1"/>
  <c r="B39" i="33"/>
  <c r="B39" i="34"/>
  <c r="B39" i="31"/>
  <c r="B39" i="32"/>
  <c r="B39" i="29"/>
  <c r="B35" i="34"/>
  <c r="B35" i="31"/>
  <c r="B35" i="30"/>
  <c r="B35" i="33"/>
  <c r="B35" i="35"/>
  <c r="B35" i="21" s="1"/>
  <c r="X35" i="21" s="1"/>
  <c r="B35" i="28"/>
  <c r="B35" i="24"/>
  <c r="B35" i="29"/>
  <c r="B35" i="32"/>
  <c r="B35" i="27"/>
  <c r="B31" i="32"/>
  <c r="B31" i="31"/>
  <c r="B31" i="33"/>
  <c r="B31" i="27"/>
  <c r="B31" i="35"/>
  <c r="B31" i="21" s="1"/>
  <c r="X31" i="21" s="1"/>
  <c r="B31" i="30"/>
  <c r="B31" i="24"/>
  <c r="B31" i="28"/>
  <c r="B31" i="34"/>
  <c r="B31" i="29"/>
  <c r="B27" i="35"/>
  <c r="B27" i="21" s="1"/>
  <c r="X27" i="21" s="1"/>
  <c r="B27" i="30"/>
  <c r="B27" i="29"/>
  <c r="B27" i="32"/>
  <c r="B27" i="27"/>
  <c r="B27" i="28"/>
  <c r="B27" i="24"/>
  <c r="B27" i="33"/>
  <c r="B27" i="34"/>
  <c r="B27" i="31"/>
  <c r="B23" i="24"/>
  <c r="B23" i="28"/>
  <c r="B23" i="27"/>
  <c r="B23" i="32"/>
  <c r="B23" i="29"/>
  <c r="B23" i="30"/>
  <c r="B23" i="35"/>
  <c r="B23" i="21" s="1"/>
  <c r="X23" i="21" s="1"/>
  <c r="B23" i="33"/>
  <c r="B23" i="34"/>
  <c r="B23" i="31"/>
  <c r="B19" i="34"/>
  <c r="B19" i="31"/>
  <c r="B19" i="33"/>
  <c r="B19" i="32"/>
  <c r="B19" i="27"/>
  <c r="B19" i="30"/>
  <c r="B19" i="35"/>
  <c r="B19" i="21" s="1"/>
  <c r="X19" i="21" s="1"/>
  <c r="B19" i="28"/>
  <c r="B19" i="24"/>
  <c r="B19" i="29"/>
  <c r="B15" i="32"/>
  <c r="B15" i="31"/>
  <c r="B15" i="34"/>
  <c r="B15" i="29"/>
  <c r="B15" i="33"/>
  <c r="B15" i="27"/>
  <c r="B15" i="35"/>
  <c r="B15" i="21" s="1"/>
  <c r="X15" i="21" s="1"/>
  <c r="B15" i="30"/>
  <c r="B15" i="24"/>
  <c r="B15" i="28"/>
  <c r="B161" i="24"/>
  <c r="B161" i="31"/>
  <c r="B161" i="30"/>
  <c r="B161" i="34"/>
  <c r="B161" i="32"/>
  <c r="B161" i="33"/>
  <c r="B161" i="28"/>
  <c r="B161" i="29"/>
  <c r="B161" i="35"/>
  <c r="B161" i="21" s="1"/>
  <c r="X161" i="21" s="1"/>
  <c r="B161" i="27"/>
  <c r="B157" i="35"/>
  <c r="B157" i="21" s="1"/>
  <c r="X157" i="21" s="1"/>
  <c r="B157" i="29"/>
  <c r="B157" i="28"/>
  <c r="B157" i="34"/>
  <c r="B157" i="32"/>
  <c r="B157" i="33"/>
  <c r="B157" i="30"/>
  <c r="B157" i="31"/>
  <c r="B157" i="24"/>
  <c r="B157" i="27"/>
  <c r="B153" i="34"/>
  <c r="B153" i="27"/>
  <c r="B153" i="35"/>
  <c r="B153" i="21" s="1"/>
  <c r="X153" i="21" s="1"/>
  <c r="B153" i="30"/>
  <c r="B153" i="33"/>
  <c r="B153" i="28"/>
  <c r="B153" i="31"/>
  <c r="B153" i="32"/>
  <c r="B153" i="24"/>
  <c r="B153" i="29"/>
  <c r="B149" i="33"/>
  <c r="B149" i="27"/>
  <c r="B149" i="35"/>
  <c r="B149" i="21" s="1"/>
  <c r="X149" i="21" s="1"/>
  <c r="B149" i="29"/>
  <c r="B149" i="34"/>
  <c r="B149" i="30"/>
  <c r="B149" i="31"/>
  <c r="B149" i="28"/>
  <c r="B149" i="24"/>
  <c r="B149" i="32"/>
  <c r="B145" i="24"/>
  <c r="B145" i="31"/>
  <c r="B145" i="30"/>
  <c r="B145" i="35"/>
  <c r="B145" i="21" s="1"/>
  <c r="X145" i="21" s="1"/>
  <c r="B145" i="27"/>
  <c r="B145" i="34"/>
  <c r="B145" i="32"/>
  <c r="B145" i="33"/>
  <c r="B145" i="28"/>
  <c r="B145" i="29"/>
  <c r="B141" i="35"/>
  <c r="B141" i="21" s="1"/>
  <c r="X141" i="21" s="1"/>
  <c r="B141" i="29"/>
  <c r="B141" i="28"/>
  <c r="B141" i="24"/>
  <c r="B141" i="27"/>
  <c r="B141" i="34"/>
  <c r="B141" i="32"/>
  <c r="B141" i="33"/>
  <c r="B141" i="30"/>
  <c r="B141" i="31"/>
  <c r="B137" i="34"/>
  <c r="B137" i="27"/>
  <c r="B137" i="32"/>
  <c r="B137" i="24"/>
  <c r="B137" i="29"/>
  <c r="B137" i="35"/>
  <c r="B137" i="21" s="1"/>
  <c r="X137" i="21" s="1"/>
  <c r="B137" i="30"/>
  <c r="B137" i="33"/>
  <c r="B137" i="28"/>
  <c r="B137" i="31"/>
  <c r="B133" i="33"/>
  <c r="B133" i="27"/>
  <c r="B133" i="24"/>
  <c r="B133" i="32"/>
  <c r="B133" i="35"/>
  <c r="B133" i="21" s="1"/>
  <c r="X133" i="21" s="1"/>
  <c r="B133" i="29"/>
  <c r="B133" i="34"/>
  <c r="B133" i="30"/>
  <c r="B133" i="31"/>
  <c r="B133" i="28"/>
  <c r="B129" i="24"/>
  <c r="B129" i="31"/>
  <c r="B129" i="30"/>
  <c r="B129" i="29"/>
  <c r="B129" i="35"/>
  <c r="B129" i="21" s="1"/>
  <c r="X129" i="21" s="1"/>
  <c r="B129" i="27"/>
  <c r="B129" i="34"/>
  <c r="B129" i="32"/>
  <c r="B129" i="28"/>
  <c r="B129" i="33"/>
  <c r="B125" i="35"/>
  <c r="B125" i="21" s="1"/>
  <c r="X125" i="21" s="1"/>
  <c r="B125" i="29"/>
  <c r="B125" i="28"/>
  <c r="B125" i="31"/>
  <c r="B125" i="24"/>
  <c r="B125" i="27"/>
  <c r="B125" i="34"/>
  <c r="B125" i="32"/>
  <c r="B125" i="33"/>
  <c r="B125" i="30"/>
  <c r="B121" i="33"/>
  <c r="B121" i="27"/>
  <c r="B121" i="32"/>
  <c r="B121" i="31"/>
  <c r="B121" i="24"/>
  <c r="B121" i="29"/>
  <c r="B121" i="35"/>
  <c r="B121" i="21" s="1"/>
  <c r="X121" i="21" s="1"/>
  <c r="B121" i="30"/>
  <c r="B121" i="28"/>
  <c r="B121" i="34"/>
  <c r="B117" i="34"/>
  <c r="B117" i="27"/>
  <c r="B117" i="31"/>
  <c r="B117" i="28"/>
  <c r="B117" i="24"/>
  <c r="B117" i="32"/>
  <c r="B117" i="35"/>
  <c r="B117" i="21" s="1"/>
  <c r="X117" i="21" s="1"/>
  <c r="B117" i="29"/>
  <c r="B117" i="33"/>
  <c r="B117" i="30"/>
  <c r="B113" i="24"/>
  <c r="B113" i="31"/>
  <c r="B113" i="30"/>
  <c r="B113" i="34"/>
  <c r="B113" i="28"/>
  <c r="B113" i="29"/>
  <c r="B113" i="35"/>
  <c r="B113" i="21" s="1"/>
  <c r="X113" i="21" s="1"/>
  <c r="B113" i="27"/>
  <c r="B113" i="32"/>
  <c r="B113" i="33"/>
  <c r="B109" i="35"/>
  <c r="B109" i="21" s="1"/>
  <c r="X109" i="21" s="1"/>
  <c r="B109" i="34"/>
  <c r="B109" i="30"/>
  <c r="B109" i="31"/>
  <c r="B109" i="28"/>
  <c r="B109" i="24"/>
  <c r="B109" i="29"/>
  <c r="B109" i="33"/>
  <c r="B109" i="32"/>
  <c r="B109" i="27"/>
  <c r="B105" i="24"/>
  <c r="B105" i="29"/>
  <c r="B105" i="32"/>
  <c r="B105" i="35"/>
  <c r="B105" i="21" s="1"/>
  <c r="X105" i="21" s="1"/>
  <c r="B105" i="31"/>
  <c r="B105" i="33"/>
  <c r="B105" i="30"/>
  <c r="B105" i="27"/>
  <c r="B105" i="34"/>
  <c r="B105" i="28"/>
  <c r="B101" i="35"/>
  <c r="B101" i="21" s="1"/>
  <c r="X101" i="21" s="1"/>
  <c r="B101" i="31"/>
  <c r="B101" i="33"/>
  <c r="B101" i="29"/>
  <c r="B101" i="27"/>
  <c r="B101" i="34"/>
  <c r="B101" i="30"/>
  <c r="B101" i="28"/>
  <c r="B101" i="24"/>
  <c r="B101" i="32"/>
  <c r="B97" i="33"/>
  <c r="B97" i="32"/>
  <c r="B97" i="27"/>
  <c r="B97" i="34"/>
  <c r="B97" i="30"/>
  <c r="B97" i="24"/>
  <c r="B97" i="31"/>
  <c r="B97" i="28"/>
  <c r="B97" i="35"/>
  <c r="B97" i="21" s="1"/>
  <c r="X97" i="21" s="1"/>
  <c r="B97" i="29"/>
  <c r="B93" i="34"/>
  <c r="B93" i="30"/>
  <c r="B93" i="24"/>
  <c r="B93" i="31"/>
  <c r="B93" i="28"/>
  <c r="B93" i="35"/>
  <c r="B93" i="21" s="1"/>
  <c r="X93" i="21" s="1"/>
  <c r="B93" i="29"/>
  <c r="B93" i="33"/>
  <c r="B93" i="32"/>
  <c r="B93" i="27"/>
  <c r="B89" i="24"/>
  <c r="B89" i="31"/>
  <c r="B89" i="32"/>
  <c r="B89" i="35"/>
  <c r="B89" i="21" s="1"/>
  <c r="X89" i="21" s="1"/>
  <c r="B89" i="29"/>
  <c r="B89" i="33"/>
  <c r="B89" i="30"/>
  <c r="B89" i="27"/>
  <c r="B89" i="28"/>
  <c r="B89" i="34"/>
  <c r="B85" i="35"/>
  <c r="B85" i="21" s="1"/>
  <c r="X85" i="21" s="1"/>
  <c r="B85" i="31"/>
  <c r="B85" i="33"/>
  <c r="B85" i="29"/>
  <c r="B85" i="27"/>
  <c r="B85" i="34"/>
  <c r="B85" i="30"/>
  <c r="B85" i="24"/>
  <c r="B85" i="32"/>
  <c r="B85" i="28"/>
  <c r="B81" i="33"/>
  <c r="B81" i="32"/>
  <c r="B81" i="27"/>
  <c r="B81" i="34"/>
  <c r="B81" i="30"/>
  <c r="B81" i="24"/>
  <c r="B81" i="31"/>
  <c r="B81" i="28"/>
  <c r="B81" i="35"/>
  <c r="B81" i="21" s="1"/>
  <c r="X81" i="21" s="1"/>
  <c r="B81" i="29"/>
  <c r="B77" i="34"/>
  <c r="B77" i="30"/>
  <c r="B77" i="24"/>
  <c r="B77" i="31"/>
  <c r="B77" i="35"/>
  <c r="B77" i="21" s="1"/>
  <c r="X77" i="21" s="1"/>
  <c r="B77" i="29"/>
  <c r="B77" i="32"/>
  <c r="B77" i="28"/>
  <c r="B77" i="27"/>
  <c r="B77" i="33"/>
  <c r="B73" i="24"/>
  <c r="B73" i="31"/>
  <c r="B73" i="32"/>
  <c r="B73" i="33"/>
  <c r="B73" i="30"/>
  <c r="B73" i="27"/>
  <c r="B73" i="34"/>
  <c r="B73" i="29"/>
  <c r="B73" i="28"/>
  <c r="B73" i="35"/>
  <c r="B73" i="21" s="1"/>
  <c r="X73" i="21" s="1"/>
  <c r="B69" i="35"/>
  <c r="B69" i="21" s="1"/>
  <c r="X69" i="21" s="1"/>
  <c r="B69" i="31"/>
  <c r="B69" i="34"/>
  <c r="B69" i="30"/>
  <c r="B69" i="24"/>
  <c r="B69" i="28"/>
  <c r="B69" i="33"/>
  <c r="B69" i="27"/>
  <c r="B69" i="32"/>
  <c r="B69" i="29"/>
  <c r="B162" i="31"/>
  <c r="B162" i="30"/>
  <c r="B162" i="35"/>
  <c r="B162" i="21" s="1"/>
  <c r="X162" i="21" s="1"/>
  <c r="B162" i="34"/>
  <c r="B162" i="27"/>
  <c r="B162" i="32"/>
  <c r="B162" i="28"/>
  <c r="B162" i="24"/>
  <c r="B162" i="29"/>
  <c r="B162" i="33"/>
  <c r="B158" i="24"/>
  <c r="B158" i="34"/>
  <c r="B158" i="30"/>
  <c r="B158" i="29"/>
  <c r="B158" i="31"/>
  <c r="B158" i="28"/>
  <c r="B158" i="33"/>
  <c r="B158" i="27"/>
  <c r="B158" i="35"/>
  <c r="B158" i="21" s="1"/>
  <c r="X158" i="21" s="1"/>
  <c r="B158" i="32"/>
  <c r="B154" i="24"/>
  <c r="B154" i="33"/>
  <c r="B154" i="35"/>
  <c r="B154" i="21" s="1"/>
  <c r="X154" i="21" s="1"/>
  <c r="B154" i="32"/>
  <c r="B154" i="27"/>
  <c r="B154" i="34"/>
  <c r="B154" i="30"/>
  <c r="B154" i="31"/>
  <c r="B154" i="28"/>
  <c r="B154" i="29"/>
  <c r="B150" i="35"/>
  <c r="B150" i="21" s="1"/>
  <c r="X150" i="21" s="1"/>
  <c r="B150" i="31"/>
  <c r="B150" i="29"/>
  <c r="B150" i="24"/>
  <c r="B150" i="32"/>
  <c r="B150" i="27"/>
  <c r="B150" i="34"/>
  <c r="B150" i="30"/>
  <c r="B150" i="28"/>
  <c r="B150" i="33"/>
  <c r="B146" i="24"/>
  <c r="B146" i="32"/>
  <c r="B146" i="29"/>
  <c r="B146" i="31"/>
  <c r="B146" i="30"/>
  <c r="B146" i="34"/>
  <c r="B146" i="28"/>
  <c r="B146" i="35"/>
  <c r="B146" i="21" s="1"/>
  <c r="X146" i="21" s="1"/>
  <c r="B146" i="33"/>
  <c r="B146" i="27"/>
  <c r="B142" i="34"/>
  <c r="B142" i="30"/>
  <c r="B142" i="29"/>
  <c r="B142" i="31"/>
  <c r="B142" i="28"/>
  <c r="B142" i="35"/>
  <c r="B142" i="21" s="1"/>
  <c r="X142" i="21" s="1"/>
  <c r="B142" i="33"/>
  <c r="B142" i="27"/>
  <c r="B142" i="24"/>
  <c r="B142" i="32"/>
  <c r="B138" i="24"/>
  <c r="B138" i="33"/>
  <c r="B138" i="35"/>
  <c r="B138" i="21" s="1"/>
  <c r="X138" i="21" s="1"/>
  <c r="B138" i="32"/>
  <c r="B138" i="29"/>
  <c r="B138" i="34"/>
  <c r="B138" i="30"/>
  <c r="B138" i="27"/>
  <c r="B138" i="28"/>
  <c r="B138" i="31"/>
  <c r="B134" i="35"/>
  <c r="B134" i="21" s="1"/>
  <c r="X134" i="21" s="1"/>
  <c r="B134" i="31"/>
  <c r="B134" i="29"/>
  <c r="B134" i="24"/>
  <c r="B134" i="32"/>
  <c r="B134" i="27"/>
  <c r="B134" i="34"/>
  <c r="B134" i="30"/>
  <c r="B134" i="33"/>
  <c r="B134" i="28"/>
  <c r="B130" i="24"/>
  <c r="B130" i="32"/>
  <c r="B130" i="34"/>
  <c r="B130" i="30"/>
  <c r="B130" i="29"/>
  <c r="B130" i="31"/>
  <c r="B130" i="28"/>
  <c r="B130" i="35"/>
  <c r="B130" i="21" s="1"/>
  <c r="X130" i="21" s="1"/>
  <c r="B130" i="33"/>
  <c r="B130" i="27"/>
  <c r="B126" i="34"/>
  <c r="B126" i="30"/>
  <c r="B126" i="31"/>
  <c r="B126" i="28"/>
  <c r="B126" i="35"/>
  <c r="B126" i="21" s="1"/>
  <c r="X126" i="21" s="1"/>
  <c r="B126" i="33"/>
  <c r="B126" i="27"/>
  <c r="B126" i="32"/>
  <c r="B126" i="29"/>
  <c r="B126" i="24"/>
  <c r="B122" i="32"/>
  <c r="B122" i="24"/>
  <c r="B122" i="35"/>
  <c r="B122" i="21" s="1"/>
  <c r="X122" i="21" s="1"/>
  <c r="B122" i="33"/>
  <c r="B122" i="29"/>
  <c r="B122" i="34"/>
  <c r="B122" i="30"/>
  <c r="B122" i="27"/>
  <c r="B122" i="31"/>
  <c r="B122" i="28"/>
  <c r="B118" i="35"/>
  <c r="B118" i="21" s="1"/>
  <c r="X118" i="21" s="1"/>
  <c r="B118" i="31"/>
  <c r="B118" i="29"/>
  <c r="B118" i="24"/>
  <c r="B118" i="32"/>
  <c r="B118" i="34"/>
  <c r="B118" i="30"/>
  <c r="B118" i="27"/>
  <c r="B118" i="33"/>
  <c r="B118" i="28"/>
  <c r="B114" i="24"/>
  <c r="B114" i="32"/>
  <c r="B114" i="29"/>
  <c r="B114" i="34"/>
  <c r="B114" i="30"/>
  <c r="B114" i="31"/>
  <c r="B114" i="28"/>
  <c r="B114" i="33"/>
  <c r="B114" i="27"/>
  <c r="B114" i="35"/>
  <c r="B114" i="21" s="1"/>
  <c r="X114" i="21" s="1"/>
  <c r="B110" i="24"/>
  <c r="B110" i="31"/>
  <c r="B110" i="35"/>
  <c r="B110" i="21" s="1"/>
  <c r="X110" i="21" s="1"/>
  <c r="B110" i="33"/>
  <c r="B110" i="27"/>
  <c r="B110" i="30"/>
  <c r="B110" i="28"/>
  <c r="B110" i="34"/>
  <c r="B110" i="32"/>
  <c r="B110" i="29"/>
  <c r="B106" i="34"/>
  <c r="B106" i="33"/>
  <c r="B106" i="35"/>
  <c r="B106" i="21" s="1"/>
  <c r="X106" i="21" s="1"/>
  <c r="B106" i="30"/>
  <c r="B106" i="24"/>
  <c r="B106" i="28"/>
  <c r="B106" i="31"/>
  <c r="B106" i="27"/>
  <c r="B106" i="32"/>
  <c r="B106" i="29"/>
  <c r="B102" i="34"/>
  <c r="B102" i="30"/>
  <c r="B102" i="35"/>
  <c r="B102" i="21" s="1"/>
  <c r="X102" i="21" s="1"/>
  <c r="B102" i="32"/>
  <c r="B102" i="24"/>
  <c r="B102" i="28"/>
  <c r="B102" i="33"/>
  <c r="B102" i="29"/>
  <c r="B102" i="31"/>
  <c r="B102" i="27"/>
  <c r="B98" i="33"/>
  <c r="B98" i="29"/>
  <c r="B98" i="35"/>
  <c r="B98" i="21" s="1"/>
  <c r="X98" i="21" s="1"/>
  <c r="B98" i="30"/>
  <c r="B98" i="31"/>
  <c r="B98" i="24"/>
  <c r="B98" i="28"/>
  <c r="B98" i="34"/>
  <c r="B98" i="27"/>
  <c r="B98" i="32"/>
  <c r="B94" i="35"/>
  <c r="B94" i="21" s="1"/>
  <c r="X94" i="21" s="1"/>
  <c r="B94" i="32"/>
  <c r="B94" i="31"/>
  <c r="B94" i="30"/>
  <c r="B94" i="29"/>
  <c r="B94" i="34"/>
  <c r="B94" i="28"/>
  <c r="B94" i="24"/>
  <c r="B94" i="27"/>
  <c r="B94" i="33"/>
  <c r="B90" i="34"/>
  <c r="B90" i="28"/>
  <c r="B90" i="30"/>
  <c r="B90" i="29"/>
  <c r="B90" i="35"/>
  <c r="B90" i="21" s="1"/>
  <c r="X90" i="21" s="1"/>
  <c r="B90" i="33"/>
  <c r="B90" i="24"/>
  <c r="B90" i="31"/>
  <c r="B90" i="32"/>
  <c r="B90" i="27"/>
  <c r="B86" i="34"/>
  <c r="B86" i="28"/>
  <c r="B86" i="32"/>
  <c r="B86" i="27"/>
  <c r="B86" i="35"/>
  <c r="B86" i="21" s="1"/>
  <c r="X86" i="21" s="1"/>
  <c r="B86" i="30"/>
  <c r="B86" i="24"/>
  <c r="B86" i="29"/>
  <c r="B86" i="33"/>
  <c r="B86" i="31"/>
  <c r="B82" i="33"/>
  <c r="B82" i="29"/>
  <c r="B82" i="32"/>
  <c r="B82" i="35"/>
  <c r="B82" i="21" s="1"/>
  <c r="X82" i="21" s="1"/>
  <c r="B82" i="30"/>
  <c r="B82" i="31"/>
  <c r="B82" i="24"/>
  <c r="B82" i="28"/>
  <c r="B82" i="34"/>
  <c r="B82" i="27"/>
  <c r="B78" i="35"/>
  <c r="B78" i="21" s="1"/>
  <c r="X78" i="21" s="1"/>
  <c r="B78" i="32"/>
  <c r="B78" i="29"/>
  <c r="B78" i="33"/>
  <c r="B78" i="30"/>
  <c r="B78" i="31"/>
  <c r="B78" i="34"/>
  <c r="B78" i="28"/>
  <c r="B78" i="24"/>
  <c r="B78" i="27"/>
  <c r="B74" i="34"/>
  <c r="B74" i="28"/>
  <c r="B74" i="27"/>
  <c r="B74" i="32"/>
  <c r="B74" i="29"/>
  <c r="B74" i="30"/>
  <c r="B74" i="35"/>
  <c r="B74" i="21" s="1"/>
  <c r="X74" i="21" s="1"/>
  <c r="B74" i="33"/>
  <c r="B74" i="24"/>
  <c r="B74" i="31"/>
  <c r="B70" i="34"/>
  <c r="B70" i="28"/>
  <c r="B70" i="27"/>
  <c r="B70" i="33"/>
  <c r="B70" i="31"/>
  <c r="B70" i="32"/>
  <c r="B70" i="35"/>
  <c r="B70" i="21" s="1"/>
  <c r="X70" i="21" s="1"/>
  <c r="B70" i="30"/>
  <c r="B70" i="24"/>
  <c r="B70" i="29"/>
  <c r="B66" i="32"/>
  <c r="B66" i="29"/>
  <c r="B66" i="34"/>
  <c r="B66" i="27"/>
  <c r="B66" i="33"/>
  <c r="B66" i="35"/>
  <c r="B66" i="21" s="1"/>
  <c r="X66" i="21" s="1"/>
  <c r="B66" i="30"/>
  <c r="B66" i="31"/>
  <c r="B66" i="24"/>
  <c r="B66" i="28"/>
  <c r="B62" i="35"/>
  <c r="B62" i="21" s="1"/>
  <c r="X62" i="21" s="1"/>
  <c r="B62" i="30"/>
  <c r="B62" i="31"/>
  <c r="B62" i="33"/>
  <c r="B62" i="27"/>
  <c r="B62" i="32"/>
  <c r="B62" i="29"/>
  <c r="B62" i="28"/>
  <c r="B62" i="34"/>
  <c r="B62" i="24"/>
  <c r="B58" i="24"/>
  <c r="B58" i="30"/>
  <c r="B58" i="34"/>
  <c r="B58" i="31"/>
  <c r="B58" i="33"/>
  <c r="B58" i="27"/>
  <c r="B58" i="32"/>
  <c r="B58" i="29"/>
  <c r="B58" i="35"/>
  <c r="B58" i="21" s="1"/>
  <c r="X58" i="21" s="1"/>
  <c r="B58" i="28"/>
  <c r="B54" i="24"/>
  <c r="B54" i="28"/>
  <c r="B54" i="34"/>
  <c r="B54" i="29"/>
  <c r="B54" i="33"/>
  <c r="B54" i="31"/>
  <c r="B54" i="32"/>
  <c r="B54" i="27"/>
  <c r="B54" i="35"/>
  <c r="B54" i="21" s="1"/>
  <c r="X54" i="21" s="1"/>
  <c r="B54" i="30"/>
  <c r="B50" i="33"/>
  <c r="B50" i="29"/>
  <c r="B50" i="24"/>
  <c r="B50" i="28"/>
  <c r="B50" i="34"/>
  <c r="B50" i="27"/>
  <c r="B50" i="32"/>
  <c r="B50" i="35"/>
  <c r="B50" i="21" s="1"/>
  <c r="X50" i="21" s="1"/>
  <c r="B50" i="30"/>
  <c r="B50" i="31"/>
  <c r="B46" i="35"/>
  <c r="B46" i="21" s="1"/>
  <c r="X46" i="21" s="1"/>
  <c r="B46" i="32"/>
  <c r="B46" i="29"/>
  <c r="B46" i="34"/>
  <c r="B46" i="28"/>
  <c r="B46" i="33"/>
  <c r="B46" i="27"/>
  <c r="B46" i="24"/>
  <c r="B46" i="31"/>
  <c r="B46" i="30"/>
  <c r="B42" i="24"/>
  <c r="B42" i="30"/>
  <c r="B42" i="29"/>
  <c r="B42" i="35"/>
  <c r="B42" i="21" s="1"/>
  <c r="X42" i="21" s="1"/>
  <c r="B42" i="28"/>
  <c r="B42" i="34"/>
  <c r="B42" i="31"/>
  <c r="B42" i="33"/>
  <c r="B42" i="27"/>
  <c r="B42" i="32"/>
  <c r="B38" i="33"/>
  <c r="B38" i="28"/>
  <c r="B38" i="35"/>
  <c r="B38" i="21" s="1"/>
  <c r="X38" i="21" s="1"/>
  <c r="B38" i="30"/>
  <c r="B38" i="34"/>
  <c r="B38" i="29"/>
  <c r="B38" i="24"/>
  <c r="B38" i="31"/>
  <c r="B38" i="27"/>
  <c r="B38" i="32"/>
  <c r="B34" i="33"/>
  <c r="B34" i="29"/>
  <c r="B34" i="35"/>
  <c r="B34" i="21" s="1"/>
  <c r="X34" i="21" s="1"/>
  <c r="B34" i="30"/>
  <c r="B34" i="31"/>
  <c r="B34" i="24"/>
  <c r="B34" i="28"/>
  <c r="B34" i="34"/>
  <c r="B34" i="27"/>
  <c r="B34" i="32"/>
  <c r="B30" i="35"/>
  <c r="B30" i="21" s="1"/>
  <c r="X30" i="21" s="1"/>
  <c r="B30" i="24"/>
  <c r="B30" i="27"/>
  <c r="B30" i="30"/>
  <c r="B30" i="34"/>
  <c r="B30" i="28"/>
  <c r="B30" i="33"/>
  <c r="B30" i="31"/>
  <c r="B30" i="29"/>
  <c r="B30" i="32"/>
  <c r="B26" i="24"/>
  <c r="B26" i="30"/>
  <c r="B26" i="27"/>
  <c r="B26" i="32"/>
  <c r="B26" i="35"/>
  <c r="B26" i="21" s="1"/>
  <c r="X26" i="21" s="1"/>
  <c r="B26" i="28"/>
  <c r="B26" i="34"/>
  <c r="B26" i="31"/>
  <c r="B26" i="33"/>
  <c r="B26" i="29"/>
  <c r="B22" i="24"/>
  <c r="B22" i="28"/>
  <c r="B22" i="27"/>
  <c r="B22" i="32"/>
  <c r="B22" i="35"/>
  <c r="B22" i="21" s="1"/>
  <c r="X22" i="21" s="1"/>
  <c r="B22" i="30"/>
  <c r="B22" i="34"/>
  <c r="B22" i="29"/>
  <c r="B22" i="31"/>
  <c r="B22" i="33"/>
  <c r="B18" i="33"/>
  <c r="B18" i="29"/>
  <c r="B18" i="32"/>
  <c r="B18" i="31"/>
  <c r="B18" i="35"/>
  <c r="B18" i="21" s="1"/>
  <c r="X18" i="21" s="1"/>
  <c r="B18" i="30"/>
  <c r="B18" i="34"/>
  <c r="B18" i="28"/>
  <c r="B18" i="24"/>
  <c r="B18" i="27"/>
  <c r="B14" i="35"/>
  <c r="B14" i="21" s="1"/>
  <c r="B14" i="32"/>
  <c r="B14" i="31"/>
  <c r="B14" i="33"/>
  <c r="B14" i="30"/>
  <c r="B14" i="29"/>
  <c r="B14" i="24"/>
  <c r="B14" i="28"/>
  <c r="B14" i="27"/>
  <c r="B14" i="34"/>
  <c r="B160" i="35"/>
  <c r="B160" i="21" s="1"/>
  <c r="X160" i="21" s="1"/>
  <c r="B160" i="31"/>
  <c r="B160" i="33"/>
  <c r="B160" i="30"/>
  <c r="B160" i="32"/>
  <c r="B160" i="28"/>
  <c r="B160" i="24"/>
  <c r="B160" i="29"/>
  <c r="B160" i="34"/>
  <c r="B160" i="27"/>
  <c r="B156" i="33"/>
  <c r="B156" i="29"/>
  <c r="B156" i="32"/>
  <c r="B156" i="28"/>
  <c r="B156" i="31"/>
  <c r="B156" i="30"/>
  <c r="B156" i="24"/>
  <c r="B156" i="34"/>
  <c r="B156" i="27"/>
  <c r="B156" i="35"/>
  <c r="B156" i="21" s="1"/>
  <c r="X156" i="21" s="1"/>
  <c r="B152" i="34"/>
  <c r="B152" i="27"/>
  <c r="B152" i="35"/>
  <c r="B152" i="21" s="1"/>
  <c r="X152" i="21" s="1"/>
  <c r="B152" i="28"/>
  <c r="B152" i="32"/>
  <c r="B152" i="24"/>
  <c r="B152" i="31"/>
  <c r="B152" i="30"/>
  <c r="B152" i="33"/>
  <c r="B152" i="29"/>
  <c r="B148" i="24"/>
  <c r="B148" i="32"/>
  <c r="B148" i="28"/>
  <c r="B148" i="33"/>
  <c r="B148" i="27"/>
  <c r="B148" i="35"/>
  <c r="B148" i="21" s="1"/>
  <c r="X148" i="21" s="1"/>
  <c r="B148" i="31"/>
  <c r="B148" i="30"/>
  <c r="B148" i="29"/>
  <c r="B148" i="34"/>
  <c r="B144" i="35"/>
  <c r="B144" i="21" s="1"/>
  <c r="X144" i="21" s="1"/>
  <c r="B144" i="31"/>
  <c r="B144" i="34"/>
  <c r="B144" i="27"/>
  <c r="B144" i="33"/>
  <c r="B144" i="30"/>
  <c r="B144" i="32"/>
  <c r="B144" i="28"/>
  <c r="B144" i="24"/>
  <c r="B144" i="29"/>
  <c r="B140" i="33"/>
  <c r="B140" i="29"/>
  <c r="B140" i="35"/>
  <c r="B140" i="21" s="1"/>
  <c r="X140" i="21" s="1"/>
  <c r="B140" i="27"/>
  <c r="B140" i="32"/>
  <c r="B140" i="28"/>
  <c r="B140" i="34"/>
  <c r="B140" i="30"/>
  <c r="B140" i="31"/>
  <c r="B140" i="24"/>
  <c r="B136" i="34"/>
  <c r="B136" i="27"/>
  <c r="B136" i="33"/>
  <c r="B136" i="29"/>
  <c r="B136" i="35"/>
  <c r="B136" i="21" s="1"/>
  <c r="X136" i="21" s="1"/>
  <c r="B136" i="28"/>
  <c r="B136" i="32"/>
  <c r="B136" i="24"/>
  <c r="B136" i="31"/>
  <c r="B136" i="30"/>
  <c r="B132" i="24"/>
  <c r="B132" i="35"/>
  <c r="B132" i="21" s="1"/>
  <c r="X132" i="21" s="1"/>
  <c r="B132" i="30"/>
  <c r="B132" i="34"/>
  <c r="B132" i="29"/>
  <c r="B132" i="33"/>
  <c r="B132" i="27"/>
  <c r="B132" i="32"/>
  <c r="B132" i="31"/>
  <c r="B132" i="28"/>
  <c r="B128" i="35"/>
  <c r="B128" i="21" s="1"/>
  <c r="X128" i="21" s="1"/>
  <c r="B128" i="31"/>
  <c r="B128" i="28"/>
  <c r="B128" i="24"/>
  <c r="B128" i="29"/>
  <c r="B128" i="34"/>
  <c r="B128" i="27"/>
  <c r="B128" i="33"/>
  <c r="B128" i="30"/>
  <c r="B128" i="32"/>
  <c r="B124" i="33"/>
  <c r="B124" i="29"/>
  <c r="B124" i="24"/>
  <c r="B124" i="31"/>
  <c r="B124" i="35"/>
  <c r="B124" i="21" s="1"/>
  <c r="X124" i="21" s="1"/>
  <c r="B124" i="27"/>
  <c r="B124" i="32"/>
  <c r="B124" i="28"/>
  <c r="B124" i="34"/>
  <c r="B124" i="30"/>
  <c r="B120" i="32"/>
  <c r="B120" i="27"/>
  <c r="B120" i="24"/>
  <c r="B120" i="31"/>
  <c r="B120" i="30"/>
  <c r="B120" i="33"/>
  <c r="B120" i="29"/>
  <c r="B120" i="35"/>
  <c r="B120" i="21" s="1"/>
  <c r="X120" i="21" s="1"/>
  <c r="B120" i="28"/>
  <c r="B120" i="34"/>
  <c r="B116" i="24"/>
  <c r="B116" i="31"/>
  <c r="B116" i="30"/>
  <c r="B116" i="29"/>
  <c r="B116" i="28"/>
  <c r="B116" i="33"/>
  <c r="B116" i="27"/>
  <c r="B116" i="32"/>
  <c r="B116" i="34"/>
  <c r="B116" i="35"/>
  <c r="B116" i="21" s="1"/>
  <c r="X116" i="21" s="1"/>
  <c r="B112" i="35"/>
  <c r="B112" i="21" s="1"/>
  <c r="X112" i="21" s="1"/>
  <c r="B112" i="31"/>
  <c r="B112" i="32"/>
  <c r="B112" i="28"/>
  <c r="B112" i="24"/>
  <c r="B112" i="29"/>
  <c r="B112" i="33"/>
  <c r="B112" i="27"/>
  <c r="B112" i="34"/>
  <c r="B112" i="30"/>
  <c r="B108" i="33"/>
  <c r="B108" i="29"/>
  <c r="B108" i="27"/>
  <c r="B108" i="34"/>
  <c r="B108" i="24"/>
  <c r="B108" i="31"/>
  <c r="B108" i="35"/>
  <c r="B108" i="21" s="1"/>
  <c r="X108" i="21" s="1"/>
  <c r="B108" i="28"/>
  <c r="B108" i="32"/>
  <c r="B108" i="30"/>
  <c r="B104" i="32"/>
  <c r="B104" i="27"/>
  <c r="B104" i="34"/>
  <c r="B104" i="24"/>
  <c r="B104" i="29"/>
  <c r="B104" i="30"/>
  <c r="B104" i="33"/>
  <c r="B104" i="31"/>
  <c r="B104" i="35"/>
  <c r="B104" i="21" s="1"/>
  <c r="X104" i="21" s="1"/>
  <c r="B104" i="28"/>
  <c r="B100" i="24"/>
  <c r="B100" i="34"/>
  <c r="B100" i="35"/>
  <c r="B100" i="21" s="1"/>
  <c r="X100" i="21" s="1"/>
  <c r="B100" i="28"/>
  <c r="B100" i="31"/>
  <c r="B100" i="33"/>
  <c r="B100" i="29"/>
  <c r="B100" i="30"/>
  <c r="B100" i="32"/>
  <c r="B100" i="27"/>
  <c r="B96" i="35"/>
  <c r="B96" i="21" s="1"/>
  <c r="X96" i="21" s="1"/>
  <c r="B96" i="31"/>
  <c r="B96" i="33"/>
  <c r="B96" i="29"/>
  <c r="B96" i="27"/>
  <c r="B96" i="34"/>
  <c r="B96" i="30"/>
  <c r="B96" i="28"/>
  <c r="B96" i="24"/>
  <c r="B96" i="32"/>
  <c r="B92" i="33"/>
  <c r="B92" i="29"/>
  <c r="B92" i="27"/>
  <c r="B92" i="32"/>
  <c r="B92" i="28"/>
  <c r="B92" i="24"/>
  <c r="B92" i="34"/>
  <c r="B92" i="30"/>
  <c r="B92" i="35"/>
  <c r="B92" i="21" s="1"/>
  <c r="X92" i="21" s="1"/>
  <c r="B92" i="31"/>
  <c r="B88" i="32"/>
  <c r="B88" i="27"/>
  <c r="B88" i="24"/>
  <c r="B88" i="34"/>
  <c r="B88" i="28"/>
  <c r="B88" i="33"/>
  <c r="B88" i="31"/>
  <c r="B88" i="35"/>
  <c r="B88" i="21" s="1"/>
  <c r="X88" i="21" s="1"/>
  <c r="B88" i="29"/>
  <c r="B88" i="30"/>
  <c r="B84" i="24"/>
  <c r="B84" i="34"/>
  <c r="B84" i="28"/>
  <c r="B84" i="33"/>
  <c r="B84" i="31"/>
  <c r="B84" i="35"/>
  <c r="B84" i="21" s="1"/>
  <c r="X84" i="21" s="1"/>
  <c r="B84" i="29"/>
  <c r="B84" i="27"/>
  <c r="B84" i="32"/>
  <c r="B84" i="30"/>
  <c r="B80" i="35"/>
  <c r="B80" i="21" s="1"/>
  <c r="X80" i="21" s="1"/>
  <c r="B80" i="31"/>
  <c r="B80" i="33"/>
  <c r="B80" i="29"/>
  <c r="B80" i="27"/>
  <c r="B80" i="34"/>
  <c r="B80" i="30"/>
  <c r="B80" i="24"/>
  <c r="B80" i="32"/>
  <c r="B80" i="28"/>
  <c r="B76" i="33"/>
  <c r="B76" i="29"/>
  <c r="B76" i="32"/>
  <c r="B76" i="28"/>
  <c r="B76" i="24"/>
  <c r="B76" i="34"/>
  <c r="B76" i="27"/>
  <c r="B76" i="35"/>
  <c r="B76" i="21" s="1"/>
  <c r="X76" i="21" s="1"/>
  <c r="B76" i="31"/>
  <c r="B76" i="30"/>
  <c r="B72" i="32"/>
  <c r="B72" i="28"/>
  <c r="B72" i="24"/>
  <c r="B72" i="34"/>
  <c r="B72" i="30"/>
  <c r="B72" i="33"/>
  <c r="B72" i="31"/>
  <c r="B72" i="29"/>
  <c r="B72" i="27"/>
  <c r="B72" i="35"/>
  <c r="B72" i="21" s="1"/>
  <c r="X72" i="21" s="1"/>
  <c r="B68" i="24"/>
  <c r="B68" i="31"/>
  <c r="B68" i="27"/>
  <c r="B68" i="32"/>
  <c r="B68" i="29"/>
  <c r="B68" i="35"/>
  <c r="B68" i="21" s="1"/>
  <c r="X68" i="21" s="1"/>
  <c r="B68" i="34"/>
  <c r="B68" i="28"/>
  <c r="B68" i="33"/>
  <c r="B68" i="30"/>
  <c r="B64" i="35"/>
  <c r="B64" i="21" s="1"/>
  <c r="X64" i="21" s="1"/>
  <c r="B64" i="31"/>
  <c r="B64" i="34"/>
  <c r="B64" i="29"/>
  <c r="B64" i="27"/>
  <c r="B64" i="33"/>
  <c r="B64" i="30"/>
  <c r="B64" i="24"/>
  <c r="B64" i="32"/>
  <c r="B64" i="28"/>
  <c r="B60" i="32"/>
  <c r="B60" i="29"/>
  <c r="B60" i="34"/>
  <c r="B60" i="28"/>
  <c r="B60" i="24"/>
  <c r="B60" i="33"/>
  <c r="B60" i="27"/>
  <c r="B60" i="30"/>
  <c r="B60" i="35"/>
  <c r="B60" i="21" s="1"/>
  <c r="X60" i="21" s="1"/>
  <c r="B60" i="31"/>
  <c r="B56" i="34"/>
  <c r="B56" i="28"/>
  <c r="B56" i="24"/>
  <c r="B56" i="33"/>
  <c r="B56" i="27"/>
  <c r="B56" i="35"/>
  <c r="B56" i="21" s="1"/>
  <c r="X56" i="21" s="1"/>
  <c r="B56" i="31"/>
  <c r="B56" i="32"/>
  <c r="B56" i="29"/>
  <c r="B56" i="30"/>
  <c r="B52" i="24"/>
  <c r="B52" i="31"/>
  <c r="B52" i="30"/>
  <c r="B52" i="32"/>
  <c r="B52" i="29"/>
  <c r="B52" i="35"/>
  <c r="B52" i="21" s="1"/>
  <c r="X52" i="21" s="1"/>
  <c r="B52" i="34"/>
  <c r="B52" i="27"/>
  <c r="B52" i="33"/>
  <c r="B52" i="28"/>
  <c r="B48" i="35"/>
  <c r="B48" i="21" s="1"/>
  <c r="X48" i="21" s="1"/>
  <c r="B48" i="31"/>
  <c r="B48" i="34"/>
  <c r="B48" i="29"/>
  <c r="B48" i="28"/>
  <c r="B48" i="32"/>
  <c r="B48" i="30"/>
  <c r="B48" i="33"/>
  <c r="B48" i="27"/>
  <c r="B48" i="24"/>
  <c r="B44" i="32"/>
  <c r="B44" i="29"/>
  <c r="B44" i="27"/>
  <c r="B44" i="34"/>
  <c r="B44" i="28"/>
  <c r="B44" i="24"/>
  <c r="B44" i="33"/>
  <c r="B44" i="30"/>
  <c r="B44" i="35"/>
  <c r="B44" i="21" s="1"/>
  <c r="X44" i="21" s="1"/>
  <c r="B44" i="31"/>
  <c r="B40" i="34"/>
  <c r="B40" i="28"/>
  <c r="B40" i="24"/>
  <c r="B40" i="33"/>
  <c r="B40" i="30"/>
  <c r="B40" i="35"/>
  <c r="B40" i="21" s="1"/>
  <c r="X40" i="21" s="1"/>
  <c r="B40" i="31"/>
  <c r="B40" i="32"/>
  <c r="B40" i="29"/>
  <c r="B40" i="27"/>
  <c r="B36" i="24"/>
  <c r="B36" i="35"/>
  <c r="B36" i="21" s="1"/>
  <c r="X36" i="21" s="1"/>
  <c r="B36" i="27"/>
  <c r="B36" i="32"/>
  <c r="B36" i="31"/>
  <c r="B36" i="33"/>
  <c r="B36" i="29"/>
  <c r="B36" i="28"/>
  <c r="B36" i="30"/>
  <c r="B36" i="34"/>
  <c r="B32" i="35"/>
  <c r="B32" i="21" s="1"/>
  <c r="X32" i="21" s="1"/>
  <c r="B32" i="31"/>
  <c r="B32" i="34"/>
  <c r="B32" i="29"/>
  <c r="B32" i="27"/>
  <c r="B32" i="32"/>
  <c r="B32" i="30"/>
  <c r="B32" i="28"/>
  <c r="B32" i="24"/>
  <c r="B32" i="33"/>
  <c r="B28" i="32"/>
  <c r="B28" i="29"/>
  <c r="B28" i="27"/>
  <c r="B28" i="34"/>
  <c r="B28" i="28"/>
  <c r="B28" i="24"/>
  <c r="B28" i="33"/>
  <c r="B28" i="30"/>
  <c r="B28" i="35"/>
  <c r="B28" i="21" s="1"/>
  <c r="X28" i="21" s="1"/>
  <c r="B28" i="31"/>
  <c r="B24" i="34"/>
  <c r="B24" i="27"/>
  <c r="B24" i="24"/>
  <c r="B24" i="33"/>
  <c r="B24" i="28"/>
  <c r="B24" i="35"/>
  <c r="B24" i="21" s="1"/>
  <c r="X24" i="21" s="1"/>
  <c r="B24" i="31"/>
  <c r="B24" i="29"/>
  <c r="B24" i="30"/>
  <c r="B24" i="32"/>
  <c r="B65" i="35"/>
  <c r="B65" i="21" s="1"/>
  <c r="X65" i="21" s="1"/>
  <c r="B65" i="31"/>
  <c r="B65" i="28"/>
  <c r="B65" i="33"/>
  <c r="B65" i="29"/>
  <c r="B65" i="24"/>
  <c r="B65" i="32"/>
  <c r="B65" i="27"/>
  <c r="B65" i="34"/>
  <c r="B65" i="30"/>
  <c r="B61" i="24"/>
  <c r="B61" i="29"/>
  <c r="B61" i="33"/>
  <c r="B61" i="32"/>
  <c r="B61" i="34"/>
  <c r="B61" i="30"/>
  <c r="B61" i="27"/>
  <c r="B61" i="35"/>
  <c r="B61" i="21" s="1"/>
  <c r="X61" i="21" s="1"/>
  <c r="B61" i="31"/>
  <c r="B61" i="28"/>
  <c r="B57" i="24"/>
  <c r="B57" i="30"/>
  <c r="B57" i="27"/>
  <c r="B57" i="35"/>
  <c r="B57" i="21" s="1"/>
  <c r="X57" i="21" s="1"/>
  <c r="B57" i="31"/>
  <c r="B57" i="32"/>
  <c r="B57" i="33"/>
  <c r="B57" i="34"/>
  <c r="B57" i="29"/>
  <c r="B57" i="28"/>
  <c r="B53" i="33"/>
  <c r="B53" i="30"/>
  <c r="B53" i="24"/>
  <c r="B53" i="31"/>
  <c r="B53" i="29"/>
  <c r="B53" i="35"/>
  <c r="B53" i="21" s="1"/>
  <c r="X53" i="21" s="1"/>
  <c r="B53" i="28"/>
  <c r="B53" i="34"/>
  <c r="B53" i="27"/>
  <c r="B53" i="32"/>
  <c r="B49" i="35"/>
  <c r="B49" i="21" s="1"/>
  <c r="X49" i="21" s="1"/>
  <c r="B49" i="31"/>
  <c r="B49" i="28"/>
  <c r="B49" i="34"/>
  <c r="B49" i="32"/>
  <c r="B49" i="27"/>
  <c r="B49" i="24"/>
  <c r="B49" i="33"/>
  <c r="B49" i="29"/>
  <c r="B49" i="30"/>
  <c r="B45" i="24"/>
  <c r="B45" i="29"/>
  <c r="B45" i="33"/>
  <c r="B45" i="30"/>
  <c r="B45" i="35"/>
  <c r="B45" i="21" s="1"/>
  <c r="X45" i="21" s="1"/>
  <c r="B45" i="28"/>
  <c r="B45" i="34"/>
  <c r="B45" i="27"/>
  <c r="B45" i="31"/>
  <c r="B45" i="32"/>
  <c r="B41" i="34"/>
  <c r="B41" i="30"/>
  <c r="B41" i="35"/>
  <c r="B41" i="21" s="1"/>
  <c r="X41" i="21" s="1"/>
  <c r="B41" i="31"/>
  <c r="B41" i="32"/>
  <c r="B41" i="27"/>
  <c r="B41" i="29"/>
  <c r="B41" i="28"/>
  <c r="B41" i="24"/>
  <c r="B41" i="33"/>
  <c r="B37" i="30"/>
  <c r="B37" i="35"/>
  <c r="B37" i="21" s="1"/>
  <c r="X37" i="21" s="1"/>
  <c r="B37" i="32"/>
  <c r="B37" i="28"/>
  <c r="B37" i="24"/>
  <c r="B37" i="31"/>
  <c r="B37" i="34"/>
  <c r="B37" i="29"/>
  <c r="B37" i="27"/>
  <c r="B37" i="33"/>
  <c r="B33" i="31"/>
  <c r="B33" i="24"/>
  <c r="B33" i="29"/>
  <c r="B33" i="34"/>
  <c r="B33" i="32"/>
  <c r="B33" i="27"/>
  <c r="B33" i="33"/>
  <c r="B33" i="30"/>
  <c r="B33" i="35"/>
  <c r="B33" i="21" s="1"/>
  <c r="X33" i="21" s="1"/>
  <c r="B33" i="28"/>
  <c r="B29" i="29"/>
  <c r="B29" i="34"/>
  <c r="B29" i="32"/>
  <c r="B29" i="27"/>
  <c r="B29" i="33"/>
  <c r="B29" i="30"/>
  <c r="B29" i="35"/>
  <c r="B29" i="21" s="1"/>
  <c r="X29" i="21" s="1"/>
  <c r="B29" i="31"/>
  <c r="B29" i="28"/>
  <c r="B29" i="24"/>
  <c r="B25" i="30"/>
  <c r="B25" i="33"/>
  <c r="B25" i="28"/>
  <c r="B25" i="35"/>
  <c r="B25" i="21" s="1"/>
  <c r="X25" i="21" s="1"/>
  <c r="B25" i="31"/>
  <c r="B25" i="32"/>
  <c r="B25" i="24"/>
  <c r="B25" i="29"/>
  <c r="B25" i="34"/>
  <c r="B25" i="27"/>
  <c r="B21" i="33"/>
  <c r="B21" i="32"/>
  <c r="B21" i="28"/>
  <c r="B21" i="24"/>
  <c r="B21" i="31"/>
  <c r="B21" i="34"/>
  <c r="B21" i="29"/>
  <c r="B21" i="27"/>
  <c r="B21" i="30"/>
  <c r="B21" i="35"/>
  <c r="B21" i="21" s="1"/>
  <c r="X21" i="21" s="1"/>
  <c r="B17" i="28"/>
  <c r="B17" i="29"/>
  <c r="B17" i="24"/>
  <c r="B17" i="32"/>
  <c r="B17" i="27"/>
  <c r="B17" i="33"/>
  <c r="B17" i="30"/>
  <c r="B17" i="35"/>
  <c r="B17" i="21" s="1"/>
  <c r="X17" i="21" s="1"/>
  <c r="B17" i="31"/>
  <c r="B17" i="34"/>
  <c r="B16" i="27"/>
  <c r="B16" i="29"/>
  <c r="B16" i="32"/>
  <c r="B16" i="30"/>
  <c r="B16" i="35"/>
  <c r="B16" i="21" s="1"/>
  <c r="X16" i="21" s="1"/>
  <c r="B16" i="33"/>
  <c r="B16" i="28"/>
  <c r="B16" i="24"/>
  <c r="B16" i="31"/>
  <c r="B16" i="34"/>
  <c r="B20" i="28"/>
  <c r="B20" i="30"/>
  <c r="B20" i="24"/>
  <c r="B20" i="34"/>
  <c r="B20" i="27"/>
  <c r="B20" i="35"/>
  <c r="B20" i="21" s="1"/>
  <c r="X20" i="21" s="1"/>
  <c r="B20" i="31"/>
  <c r="B20" i="32"/>
  <c r="B20" i="29"/>
  <c r="B20" i="33"/>
  <c r="X14" i="21" l="1"/>
  <c r="B11" i="21"/>
  <c r="G3" i="22" s="1"/>
  <c r="C89" i="3" s="1"/>
  <c r="AI5" i="35" l="1"/>
  <c r="AI5" i="34"/>
  <c r="AH5" i="32"/>
  <c r="AH5" i="30"/>
  <c r="AI5" i="28"/>
  <c r="AG5" i="24"/>
  <c r="AI5" i="33"/>
  <c r="AI5" i="31"/>
  <c r="AI5" i="29"/>
  <c r="AH5" i="27"/>
</calcChain>
</file>

<file path=xl/sharedStrings.xml><?xml version="1.0" encoding="utf-8"?>
<sst xmlns="http://schemas.openxmlformats.org/spreadsheetml/2006/main" count="572" uniqueCount="172">
  <si>
    <t>（1）施設規模（定員）の選択</t>
    <rPh sb="3" eb="7">
      <t>シセツキボ</t>
    </rPh>
    <rPh sb="8" eb="10">
      <t>テイイン</t>
    </rPh>
    <rPh sb="12" eb="14">
      <t>センタク</t>
    </rPh>
    <phoneticPr fontId="1"/>
  </si>
  <si>
    <t>施設規模（定員）</t>
    <phoneticPr fontId="1"/>
  </si>
  <si>
    <t>プルダウンで選択してください。</t>
  </si>
  <si>
    <t>ア</t>
    <phoneticPr fontId="1"/>
  </si>
  <si>
    <t>大規模施設等（定員30人以上）</t>
    <phoneticPr fontId="5"/>
  </si>
  <si>
    <t>イの条件</t>
    <rPh sb="2" eb="4">
      <t>ジョウケン</t>
    </rPh>
    <phoneticPr fontId="1"/>
  </si>
  <si>
    <t>上限額</t>
    <rPh sb="0" eb="2">
      <t>ジョウゲン</t>
    </rPh>
    <rPh sb="2" eb="3">
      <t>ガク</t>
    </rPh>
    <phoneticPr fontId="1"/>
  </si>
  <si>
    <t>万円</t>
  </si>
  <si>
    <t>同一日</t>
    <rPh sb="0" eb="2">
      <t>ドウイツ</t>
    </rPh>
    <rPh sb="2" eb="3">
      <t>ビ</t>
    </rPh>
    <phoneticPr fontId="1"/>
  </si>
  <si>
    <t>人</t>
    <rPh sb="0" eb="1">
      <t>ニン</t>
    </rPh>
    <phoneticPr fontId="1"/>
  </si>
  <si>
    <t>以上</t>
    <rPh sb="0" eb="2">
      <t>イジョウ</t>
    </rPh>
    <phoneticPr fontId="1"/>
  </si>
  <si>
    <t>イ</t>
    <phoneticPr fontId="1"/>
  </si>
  <si>
    <t>小規模施設等（定員29人以下）</t>
    <phoneticPr fontId="5"/>
  </si>
  <si>
    <t>ウ</t>
    <phoneticPr fontId="1"/>
  </si>
  <si>
    <t>合計額</t>
    <rPh sb="0" eb="3">
      <t>ゴウケイガク</t>
    </rPh>
    <phoneticPr fontId="1"/>
  </si>
  <si>
    <t>月</t>
    <rPh sb="0" eb="1">
      <t>ツキ</t>
    </rPh>
    <phoneticPr fontId="5"/>
  </si>
  <si>
    <t>計</t>
    <rPh sb="0" eb="1">
      <t>ケイ</t>
    </rPh>
    <phoneticPr fontId="5"/>
  </si>
  <si>
    <t>日</t>
    <rPh sb="0" eb="1">
      <t>ニチ</t>
    </rPh>
    <phoneticPr fontId="5"/>
  </si>
  <si>
    <t>感染対策等を行った上での施設内療養に要する費用の補助に係るチェックリスト</t>
    <rPh sb="0" eb="2">
      <t>カンセン</t>
    </rPh>
    <rPh sb="2" eb="4">
      <t>タイサク</t>
    </rPh>
    <rPh sb="4" eb="5">
      <t>トウ</t>
    </rPh>
    <rPh sb="6" eb="7">
      <t>オコナ</t>
    </rPh>
    <rPh sb="9" eb="10">
      <t>ウエ</t>
    </rPh>
    <rPh sb="12" eb="14">
      <t>シセツ</t>
    </rPh>
    <rPh sb="14" eb="15">
      <t>ナイ</t>
    </rPh>
    <rPh sb="15" eb="17">
      <t>リョウヨウ</t>
    </rPh>
    <rPh sb="18" eb="19">
      <t>ヨウ</t>
    </rPh>
    <rPh sb="21" eb="23">
      <t>ヒヨウ</t>
    </rPh>
    <rPh sb="24" eb="26">
      <t>ホジョ</t>
    </rPh>
    <rPh sb="27" eb="28">
      <t>カカ</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</si>
  <si>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</si>
  <si>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0"/>
  </si>
  <si>
    <t>ゾーニング（区域をわける）を実施した。</t>
    <rPh sb="6" eb="8">
      <t>クイキ</t>
    </rPh>
    <rPh sb="14" eb="16">
      <t>ジッシ</t>
    </rPh>
    <phoneticPr fontId="10"/>
  </si>
  <si>
    <t>状態の急変に備えた・日常的な入所者の健康観察を実施した。</t>
    <rPh sb="23" eb="25">
      <t>ジッシ</t>
    </rPh>
    <phoneticPr fontId="10"/>
  </si>
  <si>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0"/>
  </si>
  <si>
    <t>本資料の記載内容に虚偽がないことを証明するとともに、記載内容を証明する資料を適切に保管していることを誓約します。</t>
    <rPh sb="0" eb="1">
      <t>ホン</t>
    </rPh>
    <rPh sb="1" eb="3">
      <t>シリョウ</t>
    </rPh>
    <phoneticPr fontId="10"/>
  </si>
  <si>
    <t>令和</t>
    <rPh sb="0" eb="2">
      <t>レイワ</t>
    </rPh>
    <phoneticPr fontId="10"/>
  </si>
  <si>
    <t>年</t>
    <rPh sb="0" eb="1">
      <t>ネン</t>
    </rPh>
    <phoneticPr fontId="10"/>
  </si>
  <si>
    <t>月</t>
    <rPh sb="0" eb="1">
      <t>ゲツ</t>
    </rPh>
    <phoneticPr fontId="10"/>
  </si>
  <si>
    <t>日</t>
    <rPh sb="0" eb="1">
      <t>ニチ</t>
    </rPh>
    <phoneticPr fontId="10"/>
  </si>
  <si>
    <t>代表者</t>
    <rPh sb="0" eb="3">
      <t>ダイヒョウシャ</t>
    </rPh>
    <phoneticPr fontId="10"/>
  </si>
  <si>
    <t>職名</t>
    <rPh sb="0" eb="2">
      <t>ショクメイ</t>
    </rPh>
    <phoneticPr fontId="10"/>
  </si>
  <si>
    <t>氏名</t>
    <rPh sb="0" eb="2">
      <t>シメイ</t>
    </rPh>
    <phoneticPr fontId="10"/>
  </si>
  <si>
    <t>追加補助（府独自）</t>
    <rPh sb="0" eb="4">
      <t>ツイカホジョ</t>
    </rPh>
    <rPh sb="5" eb="6">
      <t>フ</t>
    </rPh>
    <rPh sb="6" eb="8">
      <t>ドクジ</t>
    </rPh>
    <phoneticPr fontId="1"/>
  </si>
  <si>
    <t>追加補助（国制度）</t>
    <rPh sb="0" eb="4">
      <t>ツイカホジョ</t>
    </rPh>
    <rPh sb="5" eb="8">
      <t>クニセイド</t>
    </rPh>
    <phoneticPr fontId="1"/>
  </si>
  <si>
    <t>施設内療養費</t>
    <rPh sb="0" eb="6">
      <t>シセツナイリョウヨウヒ</t>
    </rPh>
    <phoneticPr fontId="1"/>
  </si>
  <si>
    <t>利用者名</t>
    <rPh sb="0" eb="4">
      <t>リヨウシャメイ</t>
    </rPh>
    <phoneticPr fontId="1"/>
  </si>
  <si>
    <t>①施設内療養を行った月日を確認してください↓</t>
    <rPh sb="10" eb="11">
      <t>ツキ</t>
    </rPh>
    <rPh sb="11" eb="12">
      <t>ヒ</t>
    </rPh>
    <rPh sb="13" eb="15">
      <t>カクニン</t>
    </rPh>
    <phoneticPr fontId="5"/>
  </si>
  <si>
    <t>法人名</t>
    <rPh sb="0" eb="2">
      <t>ホウジン</t>
    </rPh>
    <rPh sb="2" eb="3">
      <t>メイ</t>
    </rPh>
    <phoneticPr fontId="10"/>
  </si>
  <si>
    <t>円</t>
    <rPh sb="0" eb="1">
      <t>エン</t>
    </rPh>
    <phoneticPr fontId="1"/>
  </si>
  <si>
    <t>府単費</t>
    <rPh sb="0" eb="3">
      <t>フタンピ</t>
    </rPh>
    <phoneticPr fontId="1"/>
  </si>
  <si>
    <t>確認項目（以下の項目のいずれにも〇がある場合のみ交付の対象となります。）</t>
    <rPh sb="0" eb="2">
      <t>カクニン</t>
    </rPh>
    <rPh sb="2" eb="4">
      <t>コウモク</t>
    </rPh>
    <phoneticPr fontId="10"/>
  </si>
  <si>
    <t>事業所名</t>
    <rPh sb="0" eb="4">
      <t>ジギョウショメイ</t>
    </rPh>
    <phoneticPr fontId="1"/>
  </si>
  <si>
    <t>サービス種別</t>
    <rPh sb="4" eb="6">
      <t>シュベツ</t>
    </rPh>
    <phoneticPr fontId="1"/>
  </si>
  <si>
    <t>短期入所生活介護事業所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</si>
  <si>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</si>
  <si>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</si>
  <si>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</si>
  <si>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</si>
  <si>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</si>
  <si>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</si>
  <si>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3"/>
  </si>
  <si>
    <t>プルダウンより選択してください。</t>
    <rPh sb="7" eb="9">
      <t>センタク</t>
    </rPh>
    <phoneticPr fontId="1"/>
  </si>
  <si>
    <t>養護老人ホーム</t>
    <rPh sb="0" eb="2">
      <t>ヨウゴ</t>
    </rPh>
    <rPh sb="2" eb="4">
      <t>ロウジン</t>
    </rPh>
    <phoneticPr fontId="3"/>
  </si>
  <si>
    <t>軽費老人ホーム</t>
    <rPh sb="0" eb="2">
      <t>ケイヒ</t>
    </rPh>
    <rPh sb="2" eb="4">
      <t>ロウジン</t>
    </rPh>
    <phoneticPr fontId="3"/>
  </si>
  <si>
    <t>有料老人ホーム</t>
    <rPh sb="0" eb="2">
      <t>ユウリョウ</t>
    </rPh>
    <rPh sb="2" eb="4">
      <t>ロウジン</t>
    </rPh>
    <phoneticPr fontId="3"/>
  </si>
  <si>
    <t>サービス付き高齢者向け住宅</t>
    <rPh sb="4" eb="5">
      <t>ツ</t>
    </rPh>
    <rPh sb="6" eb="9">
      <t>コウレイシャ</t>
    </rPh>
    <rPh sb="9" eb="10">
      <t>ム</t>
    </rPh>
    <rPh sb="11" eb="13">
      <t>ジュウタク</t>
    </rPh>
    <phoneticPr fontId="3"/>
  </si>
  <si>
    <t>※各項目は施設内療養時の対応の手引きを参考に実施すること。</t>
    <rPh sb="5" eb="7">
      <t>シセツ</t>
    </rPh>
    <rPh sb="7" eb="8">
      <t>ナイ</t>
    </rPh>
    <rPh sb="8" eb="10">
      <t>リョウヨウ</t>
    </rPh>
    <rPh sb="10" eb="11">
      <t>ジ</t>
    </rPh>
    <rPh sb="12" eb="14">
      <t>タイオウ</t>
    </rPh>
    <rPh sb="15" eb="17">
      <t>テビ</t>
    </rPh>
    <rPh sb="19" eb="21">
      <t>サンコウ</t>
    </rPh>
    <rPh sb="22" eb="24">
      <t>ジッシ</t>
    </rPh>
    <phoneticPr fontId="1"/>
  </si>
  <si>
    <t>令和４年５月31日までに新型コロナ感染症の治療ができる協力医療機関を確保している。</t>
    <rPh sb="0" eb="2">
      <t>レイワ</t>
    </rPh>
    <rPh sb="3" eb="4">
      <t>ネン</t>
    </rPh>
    <rPh sb="5" eb="6">
      <t>ガツ</t>
    </rPh>
    <rPh sb="8" eb="9">
      <t>ニチ</t>
    </rPh>
    <rPh sb="12" eb="14">
      <t>シンガタ</t>
    </rPh>
    <rPh sb="17" eb="20">
      <t>カンセンショウ</t>
    </rPh>
    <rPh sb="21" eb="23">
      <t>チリョウ</t>
    </rPh>
    <rPh sb="27" eb="29">
      <t>キョウリョク</t>
    </rPh>
    <rPh sb="29" eb="33">
      <t>イリョウキカン</t>
    </rPh>
    <rPh sb="34" eb="36">
      <t>カクホ</t>
    </rPh>
    <phoneticPr fontId="10"/>
  </si>
  <si>
    <t>申請額</t>
    <rPh sb="0" eb="3">
      <t>シンセイガク</t>
    </rPh>
    <phoneticPr fontId="1"/>
  </si>
  <si>
    <t>施設規模（定員）</t>
    <rPh sb="0" eb="4">
      <t>シセツキボ</t>
    </rPh>
    <rPh sb="5" eb="7">
      <t>テイイン</t>
    </rPh>
    <phoneticPr fontId="1"/>
  </si>
  <si>
    <t>←別紙1の選択内容が自動で反映されます。</t>
    <rPh sb="10" eb="12">
      <t>ジドウ</t>
    </rPh>
    <rPh sb="13" eb="15">
      <t>ハンエイ</t>
    </rPh>
    <phoneticPr fontId="1"/>
  </si>
  <si>
    <t>人</t>
    <rPh sb="0" eb="1">
      <t>ニン</t>
    </rPh>
    <phoneticPr fontId="1"/>
  </si>
  <si>
    <t>令和4年10月1日以降に施設内療養期間が10日を超える施設内療養者数</t>
    <phoneticPr fontId="1"/>
  </si>
  <si>
    <t>①新型コロナ感染症の治療ができる協力医療機関を確保している。（確保できた日は令和４年９月14日以前）</t>
    <rPh sb="1" eb="3">
      <t>シンガタ</t>
    </rPh>
    <rPh sb="6" eb="9">
      <t>カンセンショウ</t>
    </rPh>
    <rPh sb="10" eb="12">
      <t>チリョウ</t>
    </rPh>
    <rPh sb="16" eb="22">
      <t>キョウリョクイリョウキカン</t>
    </rPh>
    <rPh sb="23" eb="25">
      <t>カクホ</t>
    </rPh>
    <rPh sb="31" eb="33">
      <t>カクホ</t>
    </rPh>
    <rPh sb="36" eb="37">
      <t>ヒ</t>
    </rPh>
    <rPh sb="38" eb="40">
      <t>レイワ</t>
    </rPh>
    <rPh sb="41" eb="42">
      <t>ネン</t>
    </rPh>
    <rPh sb="43" eb="44">
      <t>ガツ</t>
    </rPh>
    <rPh sb="46" eb="47">
      <t>ニチ</t>
    </rPh>
    <rPh sb="47" eb="49">
      <t>イゼン</t>
    </rPh>
    <phoneticPr fontId="1"/>
  </si>
  <si>
    <t>無症状者</t>
    <rPh sb="0" eb="4">
      <t>ムショウジョウシャ</t>
    </rPh>
    <phoneticPr fontId="1"/>
  </si>
  <si>
    <t>令和５年１月31日までに新型コロナ感染症の治療ができる協力医療機関を確保している。</t>
    <rPh sb="0" eb="2">
      <t>レイワ</t>
    </rPh>
    <rPh sb="3" eb="4">
      <t>ネン</t>
    </rPh>
    <rPh sb="5" eb="6">
      <t>ガツ</t>
    </rPh>
    <rPh sb="8" eb="9">
      <t>ニチ</t>
    </rPh>
    <rPh sb="12" eb="14">
      <t>シンガタ</t>
    </rPh>
    <rPh sb="17" eb="20">
      <t>カンセンショウ</t>
    </rPh>
    <rPh sb="21" eb="23">
      <t>チリョウ</t>
    </rPh>
    <rPh sb="27" eb="33">
      <t>キョウリョクイリョウキカン</t>
    </rPh>
    <rPh sb="34" eb="36">
      <t>カクホ</t>
    </rPh>
    <phoneticPr fontId="1"/>
  </si>
  <si>
    <t>月またぎ</t>
    <rPh sb="0" eb="1">
      <t>ツキ</t>
    </rPh>
    <phoneticPr fontId="1"/>
  </si>
  <si>
    <t>療養日数計</t>
    <rPh sb="0" eb="2">
      <t>リョウヨウ</t>
    </rPh>
    <rPh sb="2" eb="4">
      <t>ニッスウ</t>
    </rPh>
    <rPh sb="4" eb="5">
      <t>ケイ</t>
    </rPh>
    <phoneticPr fontId="1"/>
  </si>
  <si>
    <t>無症状者</t>
    <rPh sb="0" eb="3">
      <t>ムショウジョウ</t>
    </rPh>
    <rPh sb="3" eb="4">
      <t>シャ</t>
    </rPh>
    <phoneticPr fontId="5"/>
  </si>
  <si>
    <t>療養者数</t>
    <rPh sb="0" eb="2">
      <t>リョウヨウ</t>
    </rPh>
    <rPh sb="2" eb="3">
      <t>シャ</t>
    </rPh>
    <rPh sb="3" eb="4">
      <t>スウ</t>
    </rPh>
    <phoneticPr fontId="1"/>
  </si>
  <si>
    <t>申請年月日</t>
    <rPh sb="0" eb="2">
      <t>シンセイ</t>
    </rPh>
    <rPh sb="2" eb="5">
      <t>ネンガッピ</t>
    </rPh>
    <phoneticPr fontId="1"/>
  </si>
  <si>
    <t>法人名</t>
    <rPh sb="0" eb="2">
      <t>ホウジン</t>
    </rPh>
    <rPh sb="2" eb="3">
      <t>メイ</t>
    </rPh>
    <phoneticPr fontId="1"/>
  </si>
  <si>
    <t>事業所名</t>
    <rPh sb="0" eb="3">
      <t>ジギョウショ</t>
    </rPh>
    <rPh sb="3" eb="4">
      <t>メイ</t>
    </rPh>
    <phoneticPr fontId="1"/>
  </si>
  <si>
    <t>サービス種別</t>
    <phoneticPr fontId="1"/>
  </si>
  <si>
    <t>無症状者数</t>
    <rPh sb="0" eb="3">
      <t>ムショウジョウ</t>
    </rPh>
    <rPh sb="3" eb="4">
      <t>シャ</t>
    </rPh>
    <rPh sb="4" eb="5">
      <t>スウ</t>
    </rPh>
    <phoneticPr fontId="1"/>
  </si>
  <si>
    <t>療養日数</t>
    <rPh sb="0" eb="2">
      <t>リョウヨウ</t>
    </rPh>
    <rPh sb="2" eb="4">
      <t>ニッスウ</t>
    </rPh>
    <phoneticPr fontId="1"/>
  </si>
  <si>
    <t>補助金額</t>
    <rPh sb="0" eb="2">
      <t>ホジョ</t>
    </rPh>
    <rPh sb="2" eb="4">
      <t>キンガク</t>
    </rPh>
    <phoneticPr fontId="1"/>
  </si>
  <si>
    <t>No</t>
    <phoneticPr fontId="1"/>
  </si>
  <si>
    <t>申請に要した月数</t>
    <rPh sb="0" eb="2">
      <t>シンセイ</t>
    </rPh>
    <rPh sb="3" eb="4">
      <t>ヨウ</t>
    </rPh>
    <rPh sb="6" eb="8">
      <t>ゲッスウ</t>
    </rPh>
    <phoneticPr fontId="1"/>
  </si>
  <si>
    <t>月またぎ療養者数</t>
    <rPh sb="0" eb="1">
      <t>ツキ</t>
    </rPh>
    <rPh sb="4" eb="6">
      <t>リョウヨウ</t>
    </rPh>
    <rPh sb="6" eb="7">
      <t>シャ</t>
    </rPh>
    <rPh sb="7" eb="8">
      <t>スウ</t>
    </rPh>
    <phoneticPr fontId="1"/>
  </si>
  <si>
    <t>令和6年</t>
    <rPh sb="0" eb="2">
      <t>レイワ</t>
    </rPh>
    <rPh sb="3" eb="4">
      <t>ネン</t>
    </rPh>
    <phoneticPr fontId="1"/>
  </si>
  <si>
    <t>療養開始月</t>
    <rPh sb="0" eb="2">
      <t>リョウヨウ</t>
    </rPh>
    <rPh sb="2" eb="4">
      <t>カイシ</t>
    </rPh>
    <rPh sb="4" eb="5">
      <t>ツキ</t>
    </rPh>
    <phoneticPr fontId="1"/>
  </si>
  <si>
    <t>療養終了月</t>
    <rPh sb="0" eb="2">
      <t>リョウヨウ</t>
    </rPh>
    <rPh sb="2" eb="4">
      <t>シュウリョウ</t>
    </rPh>
    <rPh sb="4" eb="5">
      <t>ツキ</t>
    </rPh>
    <phoneticPr fontId="1"/>
  </si>
  <si>
    <t>療養開始月</t>
    <rPh sb="0" eb="5">
      <t>リョウヨウカイシヅキ</t>
    </rPh>
    <phoneticPr fontId="1"/>
  </si>
  <si>
    <t xml:space="preserve">
12月</t>
    <rPh sb="3" eb="4">
      <t>ガツ</t>
    </rPh>
    <phoneticPr fontId="1"/>
  </si>
  <si>
    <t xml:space="preserve">
2月</t>
    <rPh sb="2" eb="3">
      <t>ガツ</t>
    </rPh>
    <phoneticPr fontId="1"/>
  </si>
  <si>
    <t xml:space="preserve">
3月</t>
    <rPh sb="2" eb="3">
      <t>ガツ</t>
    </rPh>
    <phoneticPr fontId="1"/>
  </si>
  <si>
    <t>別紙2-1（令和5年4月1日～令和5年4月30日）</t>
    <phoneticPr fontId="1"/>
  </si>
  <si>
    <t>②施設内療養を行った利用者ごとに、療養をした日に「１」を記載（発症日から最大15日間のみ）してください。↓（利用者名はこのシートに記入してください。）※無症状者はプルダウンより○を選択してください。</t>
    <rPh sb="17" eb="19">
      <t>リョウヨウ</t>
    </rPh>
    <rPh sb="22" eb="23">
      <t>ヒ</t>
    </rPh>
    <phoneticPr fontId="5"/>
  </si>
  <si>
    <t>②施設内療養を行った利用者ごとに、療養をした日に「１」を記載（発症日から最大15日間のみ）してください。↓（利用者名は別紙2-1に記入してください。）※無症状者はプルダウンより○を選択してください。</t>
    <rPh sb="17" eb="19">
      <t>リョウヨウ</t>
    </rPh>
    <rPh sb="22" eb="23">
      <t>ヒ</t>
    </rPh>
    <phoneticPr fontId="5"/>
  </si>
  <si>
    <t xml:space="preserve">
4月</t>
    <rPh sb="2" eb="3">
      <t>ガツ</t>
    </rPh>
    <phoneticPr fontId="1"/>
  </si>
  <si>
    <t xml:space="preserve">
5月</t>
    <rPh sb="2" eb="3">
      <t>ガツ</t>
    </rPh>
    <phoneticPr fontId="1"/>
  </si>
  <si>
    <t xml:space="preserve">
6月</t>
    <rPh sb="2" eb="3">
      <t>ガツ</t>
    </rPh>
    <phoneticPr fontId="1"/>
  </si>
  <si>
    <t xml:space="preserve">
7月</t>
    <rPh sb="2" eb="3">
      <t>ガツ</t>
    </rPh>
    <phoneticPr fontId="1"/>
  </si>
  <si>
    <t xml:space="preserve">
8月</t>
    <rPh sb="2" eb="3">
      <t>ガツ</t>
    </rPh>
    <phoneticPr fontId="1"/>
  </si>
  <si>
    <t xml:space="preserve">
9月</t>
    <rPh sb="2" eb="3">
      <t>ガツ</t>
    </rPh>
    <phoneticPr fontId="1"/>
  </si>
  <si>
    <t xml:space="preserve">
10月</t>
    <rPh sb="3" eb="4">
      <t>ガツ</t>
    </rPh>
    <phoneticPr fontId="1"/>
  </si>
  <si>
    <t xml:space="preserve">
11月</t>
    <rPh sb="3" eb="4">
      <t>ガツ</t>
    </rPh>
    <phoneticPr fontId="1"/>
  </si>
  <si>
    <t>R6
1月</t>
    <rPh sb="4" eb="5">
      <t>ガツ</t>
    </rPh>
    <phoneticPr fontId="1"/>
  </si>
  <si>
    <t>エラーチェック</t>
    <phoneticPr fontId="1"/>
  </si>
  <si>
    <t>15日以内</t>
    <rPh sb="2" eb="3">
      <t>ニチ</t>
    </rPh>
    <rPh sb="3" eb="5">
      <t>イナイ</t>
    </rPh>
    <phoneticPr fontId="1"/>
  </si>
  <si>
    <t>別紙1の4
10日以内</t>
    <rPh sb="0" eb="2">
      <t>ベッシ</t>
    </rPh>
    <rPh sb="8" eb="9">
      <t>ニチ</t>
    </rPh>
    <rPh sb="9" eb="11">
      <t>イナイ</t>
    </rPh>
    <phoneticPr fontId="1"/>
  </si>
  <si>
    <t>無症状者
7日以内</t>
    <rPh sb="0" eb="4">
      <t>ムショウジョウシャ</t>
    </rPh>
    <rPh sb="6" eb="7">
      <t>ニチ</t>
    </rPh>
    <rPh sb="7" eb="9">
      <t>イナイ</t>
    </rPh>
    <phoneticPr fontId="1"/>
  </si>
  <si>
    <t>利用者名
空白</t>
    <rPh sb="0" eb="4">
      <t>リヨウシャメイ</t>
    </rPh>
    <rPh sb="5" eb="7">
      <t>クウハク</t>
    </rPh>
    <phoneticPr fontId="1"/>
  </si>
  <si>
    <t>ア</t>
    <phoneticPr fontId="1"/>
  </si>
  <si>
    <t>イ</t>
    <phoneticPr fontId="1"/>
  </si>
  <si>
    <t>ウ</t>
    <phoneticPr fontId="1"/>
  </si>
  <si>
    <t>開始日</t>
  </si>
  <si>
    <t>開始日</t>
    <rPh sb="0" eb="3">
      <t>カイシビ</t>
    </rPh>
    <phoneticPr fontId="1"/>
  </si>
  <si>
    <t>終了日</t>
  </si>
  <si>
    <t>終了日</t>
    <rPh sb="0" eb="3">
      <t>シュウリョウビ</t>
    </rPh>
    <phoneticPr fontId="1"/>
  </si>
  <si>
    <t>療養開始日</t>
    <rPh sb="0" eb="5">
      <t>リョウヨウカイシビ</t>
    </rPh>
    <phoneticPr fontId="1"/>
  </si>
  <si>
    <t>療養終了日</t>
    <rPh sb="0" eb="5">
      <t>リョウヨウシュウリョウビ</t>
    </rPh>
    <phoneticPr fontId="1"/>
  </si>
  <si>
    <t>列の削除厳禁</t>
    <rPh sb="0" eb="1">
      <t>レツ</t>
    </rPh>
    <rPh sb="2" eb="6">
      <t>サクジョゲンキン</t>
    </rPh>
    <phoneticPr fontId="1"/>
  </si>
  <si>
    <t>1　チェックリスト</t>
    <phoneticPr fontId="10"/>
  </si>
  <si>
    <t>療養開始月別人数(実人員)</t>
    <rPh sb="0" eb="2">
      <t>リョウヨウ</t>
    </rPh>
    <rPh sb="2" eb="4">
      <t>カイシ</t>
    </rPh>
    <rPh sb="4" eb="6">
      <t>ツキベツ</t>
    </rPh>
    <rPh sb="6" eb="8">
      <t>ニンズウ</t>
    </rPh>
    <rPh sb="9" eb="10">
      <t>ジツ</t>
    </rPh>
    <rPh sb="10" eb="12">
      <t>ジンイン</t>
    </rPh>
    <phoneticPr fontId="1"/>
  </si>
  <si>
    <t>月別療養日数</t>
    <rPh sb="0" eb="2">
      <t>ツキベツ</t>
    </rPh>
    <rPh sb="2" eb="4">
      <t>リョウヨウ</t>
    </rPh>
    <rPh sb="4" eb="6">
      <t>ニッスウ</t>
    </rPh>
    <phoneticPr fontId="1"/>
  </si>
  <si>
    <t>令和5年(上段実人員・下段延べ人員)</t>
    <rPh sb="0" eb="2">
      <t>レイワ</t>
    </rPh>
    <rPh sb="3" eb="4">
      <t>ネン</t>
    </rPh>
    <rPh sb="5" eb="7">
      <t>ジョウダン</t>
    </rPh>
    <rPh sb="7" eb="8">
      <t>ジツ</t>
    </rPh>
    <rPh sb="8" eb="10">
      <t>ジンイン</t>
    </rPh>
    <rPh sb="11" eb="13">
      <t>ゲダン</t>
    </rPh>
    <rPh sb="13" eb="14">
      <t>ノ</t>
    </rPh>
    <rPh sb="15" eb="17">
      <t>ジンイン</t>
    </rPh>
    <phoneticPr fontId="1"/>
  </si>
  <si>
    <t>療養月別人数(延べ人員)</t>
    <rPh sb="0" eb="2">
      <t>リョウヨウ</t>
    </rPh>
    <rPh sb="2" eb="4">
      <t>ツキベツ</t>
    </rPh>
    <rPh sb="4" eb="6">
      <t>ニンズウ</t>
    </rPh>
    <rPh sb="7" eb="8">
      <t>ノ</t>
    </rPh>
    <rPh sb="9" eb="11">
      <t>ジンイン</t>
    </rPh>
    <phoneticPr fontId="1"/>
  </si>
  <si>
    <t>療養者数</t>
  </si>
  <si>
    <t>無症状者数</t>
  </si>
  <si>
    <t>療養開始日</t>
  </si>
  <si>
    <t>療養終了日</t>
  </si>
  <si>
    <t>療養日数</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</si>
  <si>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</si>
  <si>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</si>
  <si>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</si>
  <si>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</si>
  <si>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</si>
  <si>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</si>
  <si>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</si>
  <si>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</si>
  <si>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</si>
  <si>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R6
1月</t>
  </si>
  <si>
    <t xml:space="preserve">
2月</t>
  </si>
  <si>
    <t xml:space="preserve">
3月</t>
  </si>
  <si>
    <t>療養開始月</t>
  </si>
  <si>
    <t>療養終了月</t>
  </si>
  <si>
    <t>月またぎ療養者数</t>
  </si>
  <si>
    <t>療養費（ア）</t>
    <rPh sb="0" eb="3">
      <t>リョウヨウヒ</t>
    </rPh>
    <phoneticPr fontId="1"/>
  </si>
  <si>
    <t>療養費（イ）</t>
    <rPh sb="0" eb="3">
      <t>リョウヨウヒ</t>
    </rPh>
    <phoneticPr fontId="1"/>
  </si>
  <si>
    <t>療養費（ウ）</t>
    <rPh sb="0" eb="3">
      <t>リョウヨウヒ</t>
    </rPh>
    <phoneticPr fontId="1"/>
  </si>
  <si>
    <t>大規模施設等（定員30人以上）</t>
    <rPh sb="0" eb="6">
      <t>ダイキボシセツトウ</t>
    </rPh>
    <rPh sb="7" eb="9">
      <t>テイイン</t>
    </rPh>
    <rPh sb="11" eb="14">
      <t>ニンイジョウ</t>
    </rPh>
    <phoneticPr fontId="1"/>
  </si>
  <si>
    <t>小規模施設等（定員29人以下）</t>
    <rPh sb="0" eb="3">
      <t>ショウキボ</t>
    </rPh>
    <rPh sb="3" eb="5">
      <t>シセツ</t>
    </rPh>
    <rPh sb="5" eb="6">
      <t>トウ</t>
    </rPh>
    <rPh sb="7" eb="9">
      <t>テイイン</t>
    </rPh>
    <rPh sb="11" eb="12">
      <t>ニン</t>
    </rPh>
    <rPh sb="12" eb="14">
      <t>イカ</t>
    </rPh>
    <phoneticPr fontId="1"/>
  </si>
  <si>
    <t>事業所名</t>
    <rPh sb="0" eb="4">
      <t>ジギョウショメイ</t>
    </rPh>
    <phoneticPr fontId="1"/>
  </si>
  <si>
    <t>提供サービス</t>
    <rPh sb="0" eb="2">
      <t>テイキョウ</t>
    </rPh>
    <phoneticPr fontId="1"/>
  </si>
  <si>
    <t>3　令和4年12月26日から令和５年１月31日までの期間に施設内療養者がいる場合は、以下の項目を確認してください。</t>
    <rPh sb="14" eb="16">
      <t>レイワ</t>
    </rPh>
    <rPh sb="26" eb="28">
      <t>キカン</t>
    </rPh>
    <rPh sb="48" eb="50">
      <t>カクニン</t>
    </rPh>
    <phoneticPr fontId="1"/>
  </si>
  <si>
    <t>上記ア、イの金額を、事業所・施設別個票の入力欄にそれぞれ転記してください。</t>
    <rPh sb="0" eb="2">
      <t>ジョウキ</t>
    </rPh>
    <rPh sb="6" eb="8">
      <t>キンガク</t>
    </rPh>
    <rPh sb="10" eb="13">
      <t>ジギョウショ</t>
    </rPh>
    <rPh sb="14" eb="19">
      <t>シセツベツコヒョウ</t>
    </rPh>
    <rPh sb="20" eb="23">
      <t>ニュウリョクラン</t>
    </rPh>
    <rPh sb="28" eb="30">
      <t>テンキ</t>
    </rPh>
    <phoneticPr fontId="1"/>
  </si>
  <si>
    <t>コホーティング（隔離）を実施した。</t>
    <rPh sb="12" eb="14">
      <t>ジッシ</t>
    </rPh>
    <phoneticPr fontId="10"/>
  </si>
  <si>
    <t>担当職員を分ける等のための勤務調整を実施した。</t>
    <rPh sb="18" eb="20">
      <t>ジッシ</t>
    </rPh>
    <phoneticPr fontId="10"/>
  </si>
  <si>
    <t>②施設内療養を行った利用者ごとに、療養をした日に「１」を記載（発症日から最大15日間のみ）してください。↓（利用者名は別紙2-2に記入してください。）※無症状者はプルダウンより○を選択してください。</t>
    <rPh sb="17" eb="19">
      <t>リョウヨウ</t>
    </rPh>
    <rPh sb="22" eb="23">
      <t>ヒ</t>
    </rPh>
    <phoneticPr fontId="5"/>
  </si>
  <si>
    <t>別紙2-B-7（令和5年10月1日～令和5年10月31日）</t>
    <phoneticPr fontId="1"/>
  </si>
  <si>
    <t>別紙2-B-8（令和5年11月1日～令和5年11月30日）</t>
    <phoneticPr fontId="1"/>
  </si>
  <si>
    <t>別紙2-B-9（令和5年12月1日～令和5年12月31日）</t>
    <phoneticPr fontId="1"/>
  </si>
  <si>
    <t>別紙2-B-10（令和6年1月1日～令和6年1月31日）</t>
    <rPh sb="23" eb="24">
      <t>ガツ</t>
    </rPh>
    <phoneticPr fontId="1"/>
  </si>
  <si>
    <t>別紙2-B-12（令和6年3月1日～令和6年3月31日）</t>
    <phoneticPr fontId="1"/>
  </si>
  <si>
    <t>３　その他</t>
    <rPh sb="4" eb="5">
      <t>ホカ</t>
    </rPh>
    <phoneticPr fontId="10"/>
  </si>
  <si>
    <r>
      <rPr>
        <b/>
        <sz val="11"/>
        <color theme="1"/>
        <rFont val="Meiryo UI"/>
        <family val="3"/>
        <charset val="128"/>
      </rPr>
      <t>１</t>
    </r>
    <r>
      <rPr>
        <b/>
        <sz val="10"/>
        <color theme="1"/>
        <rFont val="Meiryo UI"/>
        <family val="3"/>
        <charset val="128"/>
      </rPr>
      <t>　施設内療養を実施することとなった経緯（複数の者がいる場合はまとめて記載することも可能）</t>
    </r>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0"/>
  </si>
  <si>
    <r>
      <t xml:space="preserve">常時（夜間、深夜、早朝を含む。）、１人以上の職員を配置した。
</t>
    </r>
    <r>
      <rPr>
        <sz val="10"/>
        <rFont val="Meiryo UI"/>
        <family val="3"/>
        <charset val="128"/>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0"/>
  </si>
  <si>
    <r>
      <t>（１）令和４年３月22日から令和４年5月31日までの期間の追加補助（府独自）は、
　　　</t>
    </r>
    <r>
      <rPr>
        <b/>
        <u/>
        <sz val="11"/>
        <color theme="1"/>
        <rFont val="Meiryo UI"/>
        <family val="3"/>
        <charset val="128"/>
      </rPr>
      <t>令和４年５月31日までに新型コロナ感染症の治療ができる協力医療機関を確保している場合のみ交付の対象となります。</t>
    </r>
    <r>
      <rPr>
        <b/>
        <sz val="9"/>
        <color theme="1"/>
        <rFont val="游ゴシック"/>
        <family val="3"/>
        <charset val="128"/>
        <scheme val="minor"/>
      </rPr>
      <t/>
    </r>
    <rPh sb="35" eb="37">
      <t>ドクジ</t>
    </rPh>
    <rPh sb="44" eb="46">
      <t>レイワ</t>
    </rPh>
    <rPh sb="47" eb="48">
      <t>ネン</t>
    </rPh>
    <rPh sb="49" eb="50">
      <t>ガツ</t>
    </rPh>
    <rPh sb="52" eb="53">
      <t>ニチ</t>
    </rPh>
    <rPh sb="56" eb="58">
      <t>シンガタ</t>
    </rPh>
    <rPh sb="61" eb="64">
      <t>カンセンショウ</t>
    </rPh>
    <rPh sb="65" eb="67">
      <t>チリョウ</t>
    </rPh>
    <rPh sb="71" eb="73">
      <t>キョウリョク</t>
    </rPh>
    <rPh sb="73" eb="75">
      <t>イリョウ</t>
    </rPh>
    <rPh sb="75" eb="77">
      <t>キカン</t>
    </rPh>
    <rPh sb="78" eb="80">
      <t>カクホ</t>
    </rPh>
    <rPh sb="84" eb="86">
      <t>バアイ</t>
    </rPh>
    <rPh sb="88" eb="90">
      <t>コウフ</t>
    </rPh>
    <rPh sb="91" eb="93">
      <t>タイショウ</t>
    </rPh>
    <phoneticPr fontId="10"/>
  </si>
  <si>
    <r>
      <t>令和４年12月26日から令和５年１月31日までの期間の追加補助（府独自）は、</t>
    </r>
    <r>
      <rPr>
        <b/>
        <u/>
        <sz val="11"/>
        <color theme="1"/>
        <rFont val="Meiryo UI"/>
        <family val="3"/>
        <charset val="128"/>
      </rPr>
      <t>以下に○がついている場合のみ</t>
    </r>
    <r>
      <rPr>
        <b/>
        <sz val="11"/>
        <color theme="1"/>
        <rFont val="Meiryo UI"/>
        <family val="3"/>
        <charset val="128"/>
      </rPr>
      <t>、交付の対象となります。</t>
    </r>
    <rPh sb="0" eb="2">
      <t>レイワ</t>
    </rPh>
    <rPh sb="12" eb="14">
      <t>レイワ</t>
    </rPh>
    <phoneticPr fontId="1"/>
  </si>
  <si>
    <t>※本資料への虚偽記載があった場合は、補助金の返還や指定取消となる場合がある。</t>
    <rPh sb="2" eb="4">
      <t>シリョウ</t>
    </rPh>
    <rPh sb="20" eb="21">
      <t>キン</t>
    </rPh>
    <phoneticPr fontId="1"/>
  </si>
  <si>
    <t>発症日から10日間経過しても、症状軽快後72時間経過していないために、基本となる療養解除基準（発症日から10日間経過し、かつ、症状軽快後72時間経過）を満たしていないことから、当該基準を満たす日までの者である（ただし、発症日から起算して15日目までを上限とする）。</t>
    <phoneticPr fontId="1"/>
  </si>
  <si>
    <t>施設内療養期間が10日を超える施設内療養者がいる場合は、以下の項目を確認してください。（○がついている場合のみ交付の対象となります。）</t>
    <rPh sb="44" eb="53">
      <t>マルガツイテイルバアイ</t>
    </rPh>
    <rPh sb="55" eb="57">
      <t>コウフ</t>
    </rPh>
    <rPh sb="58" eb="60">
      <t>タイショウ</t>
    </rPh>
    <phoneticPr fontId="1"/>
  </si>
  <si>
    <t>別紙2-B-11（令和6年2月1日～令和6年2月29日）</t>
    <phoneticPr fontId="1"/>
  </si>
  <si>
    <t>症状に変化があった場合等の医療機関・医師等への連絡・報告フローを確認した。</t>
    <rPh sb="0" eb="2">
      <t>ショウジョウ</t>
    </rPh>
    <rPh sb="3" eb="5">
      <t>ヘンカ</t>
    </rPh>
    <rPh sb="9" eb="11">
      <t>バアイ</t>
    </rPh>
    <rPh sb="11" eb="12">
      <t>トウ</t>
    </rPh>
    <rPh sb="13" eb="17">
      <t>イリョウキカン</t>
    </rPh>
    <rPh sb="18" eb="20">
      <t>イシ</t>
    </rPh>
    <rPh sb="20" eb="21">
      <t>トウ</t>
    </rPh>
    <rPh sb="23" eb="25">
      <t>レンラク</t>
    </rPh>
    <rPh sb="26" eb="28">
      <t>ホウコク</t>
    </rPh>
    <rPh sb="32" eb="34">
      <t>カクニン</t>
    </rPh>
    <phoneticPr fontId="10"/>
  </si>
  <si>
    <t>様式第14号</t>
    <rPh sb="0" eb="2">
      <t>ヨウシキ</t>
    </rPh>
    <rPh sb="2" eb="3">
      <t>ダイ</t>
    </rPh>
    <rPh sb="5" eb="6">
      <t>ゴウ</t>
    </rPh>
    <phoneticPr fontId="1"/>
  </si>
  <si>
    <t>（令和5年5月1日～令和5年5月31日）</t>
    <phoneticPr fontId="1"/>
  </si>
  <si>
    <t>（令和5年6月1日～令和5年6月30日）</t>
    <phoneticPr fontId="1"/>
  </si>
  <si>
    <t>（令和5年7月1日～令和5年7月31日）</t>
    <phoneticPr fontId="1"/>
  </si>
  <si>
    <t>（令和5年8月1日～令和5年8月31日）</t>
    <phoneticPr fontId="1"/>
  </si>
  <si>
    <t>（令和5年9月1日～令和5年9月30日）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</si>
</sst>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d"/>
    <numFmt numFmtId="177" formatCode="0_);[Red]\(0\)"/>
    <numFmt numFmtId="178" formatCode="#,##0&quot;日&quot;"/>
    <numFmt numFmtId="179" formatCode="#,##0&quot;月&quot;"/>
    <numFmt numFmtId="180" formatCode="#,##0&quot;人&quot;"/>
    <numFmt numFmtId="181" formatCode="#,##0&quot;円&quot;"/>
    <numFmt numFmtId="182" formatCode="[$-411]ge\.m\.d;@"/>
    <numFmt numFmtId="183" formatCode="#,##0&quot;月&quot;&quot;後&quot;"/>
    <numFmt numFmtId="184" formatCode="m&quot;月&quot;d&quot;日&quot;;@"/>
  </numFmts>
  <fonts count="27" x14ac:knownFonts="1">
    <font>
      <sz val="11"/>
      <color theme="1"/>
      <name val="游ゴシック"/>
      <family val="2"/>
      <charset val="128"/>
      <scheme val="minor"/>
    </font>
    <font>
      <sz val="6"/>
      <name val="游ゴシック"/>
      <family val="2"/>
      <charset val="128"/>
      <scheme val="minor"/>
    </font>
    <font>
      <sz val="14"/>
      <color theme="1"/>
      <name val="Meiryo UI"/>
      <family val="3"/>
      <charset val="128"/>
    </font>
    <font>
      <sz val="10"/>
      <name val="游ゴシック"/>
      <family val="3"/>
      <charset val="128"/>
      <scheme val="minor"/>
    </font>
    <font>
      <sz val="11"/>
      <color theme="1"/>
      <name val="Meiryo UI"/>
      <family val="3"/>
      <charset val="128"/>
    </font>
    <font>
      <sz val="6"/>
      <name val="Meiryo UI"/>
      <family val="2"/>
      <charset val="128"/>
    </font>
    <font>
      <b/>
      <sz val="11"/>
      <color theme="1"/>
      <name val="Meiryo UI"/>
      <family val="3"/>
      <charset val="128"/>
    </font>
    <font>
      <b/>
      <sz val="14"/>
      <color rgb="FFFF0000"/>
      <name val="Meiryo UI"/>
      <family val="3"/>
      <charset val="128"/>
    </font>
    <font>
      <b/>
      <sz val="14"/>
      <color theme="1"/>
      <name val="Meiryo UI"/>
      <family val="3"/>
      <charset val="128"/>
    </font>
    <font>
      <b/>
      <sz val="9"/>
      <name val="Meiryo UI"/>
      <family val="3"/>
      <charset val="128"/>
    </font>
    <font>
      <sz val="6"/>
      <name val="ＭＳ Ｐゴシック"/>
      <family val="3"/>
      <charset val="128"/>
    </font>
    <font>
      <b/>
      <sz val="9"/>
      <color theme="1"/>
      <name val="游ゴシック"/>
      <family val="3"/>
      <charset val="128"/>
      <scheme val="minor"/>
    </font>
    <font>
      <b/>
      <sz val="11"/>
      <color rgb="FFFF0000"/>
      <name val="Meiryo UI"/>
      <family val="3"/>
      <charset val="128"/>
    </font>
    <font>
      <b/>
      <sz val="12"/>
      <color theme="1"/>
      <name val="Meiryo UI"/>
      <family val="3"/>
      <charset val="128"/>
    </font>
    <font>
      <b/>
      <sz val="14"/>
      <name val="Meiryo UI"/>
      <family val="3"/>
      <charset val="128"/>
    </font>
    <font>
      <sz val="10"/>
      <name val="Meiryo UI"/>
      <family val="3"/>
      <charset val="128"/>
    </font>
    <font>
      <b/>
      <sz val="12"/>
      <name val="Meiryo UI"/>
      <family val="3"/>
      <charset val="128"/>
    </font>
    <font>
      <sz val="12"/>
      <color theme="1"/>
      <name val="Meiryo UI"/>
      <family val="3"/>
      <charset val="128"/>
    </font>
    <font>
      <sz val="10"/>
      <color rgb="FFFF0000"/>
      <name val="Meiryo UI"/>
      <family val="3"/>
      <charset val="128"/>
    </font>
    <font>
      <sz val="10"/>
      <color theme="1"/>
      <name val="Meiryo UI"/>
      <family val="3"/>
      <charset val="128"/>
    </font>
    <font>
      <sz val="11"/>
      <color theme="1"/>
      <name val="游ゴシック"/>
      <family val="2"/>
      <charset val="128"/>
      <scheme val="minor"/>
    </font>
    <font>
      <b/>
      <sz val="11"/>
      <name val="Meiryo UI"/>
      <family val="3"/>
      <charset val="128"/>
    </font>
    <font>
      <sz val="9"/>
      <color theme="1"/>
      <name val="Meiryo UI"/>
      <family val="3"/>
      <charset val="128"/>
    </font>
    <font>
      <b/>
      <sz val="10"/>
      <color theme="1"/>
      <name val="Meiryo UI"/>
      <family val="3"/>
      <charset val="128"/>
    </font>
    <font>
      <sz val="9"/>
      <name val="Meiryo UI"/>
      <family val="3"/>
      <charset val="128"/>
    </font>
    <font>
      <sz val="11"/>
      <name val="Meiryo UI"/>
      <family val="3"/>
      <charset val="128"/>
    </font>
    <font>
      <b/>
      <u/>
      <sz val="11"/>
      <color theme="1"/>
      <name val="Meiryo UI"/>
      <family val="3"/>
      <charset val="128"/>
    </font>
  </fonts>
  <fills count="1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7" tint="0.599963377788628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4.9989318521683403E-2"/>
        <bgColor indexed="64"/>
      </patternFill>
    </fill>
  </fills>
  <borders count="143">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bottom style="double">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hair">
        <color indexed="64"/>
      </left>
      <right/>
      <top style="medium">
        <color auto="1"/>
      </top>
      <bottom style="thin">
        <color indexed="64"/>
      </bottom>
      <diagonal/>
    </border>
    <border>
      <left style="double">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top style="medium">
        <color indexed="64"/>
      </top>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right style="medium">
        <color auto="1"/>
      </right>
      <top style="double">
        <color indexed="64"/>
      </top>
      <bottom style="medium">
        <color auto="1"/>
      </bottom>
      <diagonal/>
    </border>
    <border>
      <left style="thin">
        <color indexed="64"/>
      </left>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top/>
      <bottom style="medium">
        <color indexed="64"/>
      </bottom>
      <diagonal/>
    </border>
    <border>
      <left/>
      <right/>
      <top style="double">
        <color indexed="64"/>
      </top>
      <bottom style="medium">
        <color indexed="64"/>
      </bottom>
      <diagonal/>
    </border>
    <border>
      <left style="hair">
        <color indexed="64"/>
      </left>
      <right/>
      <top style="thin">
        <color indexed="64"/>
      </top>
      <bottom style="thin">
        <color indexed="64"/>
      </bottom>
      <diagonal/>
    </border>
    <border>
      <left style="thin">
        <color indexed="64"/>
      </left>
      <right/>
      <top style="medium">
        <color indexed="64"/>
      </top>
      <bottom style="hair">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medium">
        <color auto="1"/>
      </left>
      <right/>
      <top style="double">
        <color indexed="64"/>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double">
        <color indexed="64"/>
      </right>
      <top/>
      <bottom style="double">
        <color indexed="64"/>
      </bottom>
      <diagonal/>
    </border>
    <border>
      <left style="thin">
        <color indexed="64"/>
      </left>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thin">
        <color indexed="64"/>
      </left>
      <right style="double">
        <color indexed="64"/>
      </right>
      <top style="hair">
        <color indexed="64"/>
      </top>
      <bottom style="double">
        <color indexed="64"/>
      </bottom>
      <diagonal/>
    </border>
    <border>
      <left/>
      <right style="medium">
        <color indexed="64"/>
      </right>
      <top style="medium">
        <color indexed="64"/>
      </top>
      <bottom style="hair">
        <color indexed="64"/>
      </bottom>
      <diagonal/>
    </border>
    <border>
      <left/>
      <right style="medium">
        <color indexed="64"/>
      </right>
      <top style="medium">
        <color indexed="64"/>
      </top>
      <bottom style="double">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504">
    <xf numFmtId="0" fontId="0" fillId="0" borderId="0" xfId="0">
      <alignment vertical="center"/>
    </xf>
    <xf numFmtId="0" fontId="4" fillId="5" borderId="17"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5" borderId="22"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42" xfId="0" applyFont="1" applyFill="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5" borderId="43"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5" borderId="44" xfId="0" applyFont="1" applyFill="1" applyBorder="1" applyAlignment="1" applyProtection="1">
      <alignment horizontal="center" vertical="center"/>
      <protection locked="0"/>
    </xf>
    <xf numFmtId="0" fontId="4" fillId="5" borderId="47"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5" borderId="48" xfId="0" applyFont="1" applyFill="1" applyBorder="1" applyAlignment="1" applyProtection="1">
      <alignment horizontal="center" vertical="center"/>
      <protection locked="0"/>
    </xf>
    <xf numFmtId="0" fontId="4" fillId="0" borderId="0" xfId="0" applyFont="1" applyAlignment="1" applyProtection="1">
      <alignment horizontal="center"/>
    </xf>
    <xf numFmtId="0" fontId="13" fillId="0" borderId="0" xfId="0" applyFont="1" applyAlignment="1" applyProtection="1">
      <alignment horizontal="right" vertical="center"/>
    </xf>
    <xf numFmtId="0" fontId="2" fillId="0" borderId="0" xfId="0" applyFont="1" applyAlignment="1" applyProtection="1"/>
    <xf numFmtId="0" fontId="6" fillId="0" borderId="0" xfId="0" applyFont="1" applyAlignment="1" applyProtection="1">
      <alignment vertical="center"/>
    </xf>
    <xf numFmtId="0" fontId="4" fillId="0" borderId="30" xfId="0" applyFont="1" applyFill="1" applyBorder="1" applyAlignment="1" applyProtection="1">
      <alignment horizontal="center"/>
    </xf>
    <xf numFmtId="0" fontId="4" fillId="0" borderId="30" xfId="0" applyFont="1" applyFill="1" applyBorder="1" applyAlignment="1" applyProtection="1"/>
    <xf numFmtId="0" fontId="6" fillId="0" borderId="0" xfId="0" applyFont="1" applyFill="1" applyAlignment="1" applyProtection="1">
      <alignment vertical="center"/>
    </xf>
    <xf numFmtId="0" fontId="6" fillId="3" borderId="0" xfId="0" applyFont="1" applyFill="1" applyBorder="1" applyAlignment="1" applyProtection="1">
      <alignment horizontal="center" vertical="center"/>
    </xf>
    <xf numFmtId="0" fontId="6" fillId="0" borderId="0" xfId="0" applyFont="1" applyAlignment="1" applyProtection="1">
      <alignment horizontal="center"/>
    </xf>
    <xf numFmtId="0" fontId="4" fillId="0" borderId="45"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4" fillId="0" borderId="50" xfId="0" applyFont="1" applyBorder="1" applyAlignment="1" applyProtection="1">
      <alignment horizontal="center" vertical="center"/>
    </xf>
    <xf numFmtId="0" fontId="6" fillId="3" borderId="13" xfId="0" applyFont="1" applyFill="1" applyBorder="1" applyAlignment="1" applyProtection="1">
      <alignment horizontal="center" vertical="center"/>
    </xf>
    <xf numFmtId="0" fontId="4" fillId="0" borderId="51" xfId="0" applyFont="1" applyBorder="1" applyAlignment="1" applyProtection="1">
      <alignment horizontal="center" vertical="center"/>
    </xf>
    <xf numFmtId="0" fontId="6" fillId="3" borderId="39" xfId="0" applyFont="1" applyFill="1" applyBorder="1" applyAlignment="1" applyProtection="1">
      <alignment horizontal="center" vertical="center"/>
    </xf>
    <xf numFmtId="0" fontId="4" fillId="0" borderId="52" xfId="0" applyFont="1" applyBorder="1" applyAlignment="1" applyProtection="1">
      <alignment horizontal="center" vertical="center"/>
    </xf>
    <xf numFmtId="0" fontId="6" fillId="3" borderId="15" xfId="0" applyFont="1" applyFill="1" applyBorder="1" applyAlignment="1" applyProtection="1">
      <alignment horizontal="center" vertical="center"/>
    </xf>
    <xf numFmtId="0" fontId="7" fillId="0" borderId="0" xfId="0" applyFont="1" applyAlignment="1" applyProtection="1">
      <alignment vertical="center"/>
    </xf>
    <xf numFmtId="0" fontId="4" fillId="0" borderId="0" xfId="0" applyFont="1" applyBorder="1" applyAlignment="1" applyProtection="1">
      <alignment horizontal="center"/>
    </xf>
    <xf numFmtId="0" fontId="6" fillId="4" borderId="53" xfId="0" applyFont="1" applyFill="1" applyBorder="1" applyAlignment="1" applyProtection="1">
      <alignment horizontal="center" vertical="center"/>
    </xf>
    <xf numFmtId="0" fontId="6" fillId="4" borderId="54" xfId="0" applyFont="1" applyFill="1" applyBorder="1" applyAlignment="1" applyProtection="1">
      <alignment horizontal="center" vertical="center"/>
    </xf>
    <xf numFmtId="0" fontId="6" fillId="5" borderId="55" xfId="0" applyFont="1" applyFill="1" applyBorder="1" applyAlignment="1" applyProtection="1">
      <alignment horizontal="center" vertical="center"/>
    </xf>
    <xf numFmtId="177" fontId="9" fillId="4" borderId="56" xfId="0" applyNumberFormat="1" applyFont="1" applyFill="1" applyBorder="1" applyAlignment="1" applyProtection="1">
      <alignment horizontal="center" vertical="center"/>
    </xf>
    <xf numFmtId="177" fontId="9" fillId="5" borderId="57" xfId="0" applyNumberFormat="1" applyFont="1" applyFill="1" applyBorder="1" applyAlignment="1" applyProtection="1">
      <alignment horizontal="center" vertical="center"/>
    </xf>
    <xf numFmtId="177" fontId="9" fillId="4" borderId="57" xfId="0" applyNumberFormat="1" applyFont="1" applyFill="1" applyBorder="1" applyAlignment="1" applyProtection="1">
      <alignment horizontal="center" vertical="center"/>
    </xf>
    <xf numFmtId="177" fontId="9" fillId="4" borderId="58" xfId="0" applyNumberFormat="1" applyFont="1" applyFill="1" applyBorder="1" applyAlignment="1" applyProtection="1">
      <alignment horizontal="center" vertical="center"/>
    </xf>
    <xf numFmtId="0" fontId="6" fillId="4" borderId="59" xfId="0" applyFont="1" applyFill="1" applyBorder="1" applyAlignment="1" applyProtection="1">
      <alignment horizontal="center" vertical="center"/>
    </xf>
    <xf numFmtId="0" fontId="6" fillId="4" borderId="60" xfId="0" applyFont="1" applyFill="1" applyBorder="1" applyAlignment="1" applyProtection="1">
      <alignment horizontal="center" vertical="center"/>
    </xf>
    <xf numFmtId="177" fontId="9" fillId="4" borderId="61" xfId="0" applyNumberFormat="1" applyFont="1" applyFill="1" applyBorder="1" applyAlignment="1" applyProtection="1">
      <alignment horizontal="center" vertical="center"/>
    </xf>
    <xf numFmtId="177" fontId="9" fillId="5" borderId="62" xfId="0" applyNumberFormat="1" applyFont="1" applyFill="1" applyBorder="1" applyAlignment="1" applyProtection="1">
      <alignment horizontal="center" vertical="center"/>
    </xf>
    <xf numFmtId="177" fontId="9" fillId="4" borderId="62" xfId="0" applyNumberFormat="1" applyFont="1" applyFill="1" applyBorder="1" applyAlignment="1" applyProtection="1">
      <alignment horizontal="center" vertical="center"/>
    </xf>
    <xf numFmtId="177" fontId="9" fillId="4" borderId="63" xfId="0" applyNumberFormat="1" applyFont="1" applyFill="1" applyBorder="1" applyAlignment="1" applyProtection="1">
      <alignment horizontal="center" vertical="center"/>
    </xf>
    <xf numFmtId="0" fontId="6" fillId="3" borderId="64" xfId="0" applyFont="1" applyFill="1" applyBorder="1" applyAlignment="1" applyProtection="1">
      <alignment horizontal="center" vertical="center"/>
    </xf>
    <xf numFmtId="0" fontId="6" fillId="3" borderId="65" xfId="0" applyFont="1" applyFill="1" applyBorder="1" applyAlignment="1" applyProtection="1">
      <alignment horizontal="center" vertical="center"/>
    </xf>
    <xf numFmtId="0" fontId="6" fillId="3" borderId="67" xfId="0" applyFont="1" applyFill="1" applyBorder="1" applyAlignment="1" applyProtection="1">
      <alignment horizontal="center" vertical="center"/>
    </xf>
    <xf numFmtId="0" fontId="6" fillId="3" borderId="68" xfId="0" applyFont="1" applyFill="1" applyBorder="1" applyAlignment="1" applyProtection="1">
      <alignment horizontal="center" vertical="center"/>
    </xf>
    <xf numFmtId="0" fontId="6" fillId="3" borderId="69" xfId="0" applyFont="1" applyFill="1" applyBorder="1" applyAlignment="1" applyProtection="1">
      <alignment horizontal="center" vertical="center"/>
    </xf>
    <xf numFmtId="0" fontId="6" fillId="3" borderId="34" xfId="0" applyFont="1" applyFill="1" applyBorder="1" applyAlignment="1" applyProtection="1">
      <alignment horizontal="center" vertical="center"/>
    </xf>
    <xf numFmtId="0" fontId="4" fillId="0" borderId="70" xfId="0" applyFont="1" applyBorder="1" applyAlignment="1" applyProtection="1">
      <alignment horizontal="center" vertical="center"/>
    </xf>
    <xf numFmtId="0" fontId="6" fillId="3" borderId="71"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38" xfId="0" applyFont="1" applyFill="1" applyBorder="1" applyAlignment="1" applyProtection="1">
      <alignment horizontal="center" vertical="center"/>
    </xf>
    <xf numFmtId="0" fontId="4" fillId="0" borderId="73" xfId="0" applyFont="1" applyBorder="1" applyAlignment="1" applyProtection="1">
      <alignment horizontal="center" vertical="center"/>
    </xf>
    <xf numFmtId="0" fontId="4" fillId="5" borderId="31" xfId="0" applyFont="1" applyFill="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5" borderId="75" xfId="0" applyFont="1" applyFill="1" applyBorder="1" applyAlignment="1" applyProtection="1">
      <alignment horizontal="center" vertical="center"/>
      <protection locked="0"/>
    </xf>
    <xf numFmtId="0" fontId="4" fillId="0" borderId="75" xfId="0" applyFont="1" applyFill="1" applyBorder="1" applyAlignment="1" applyProtection="1">
      <alignment horizontal="center" vertical="center"/>
      <protection locked="0"/>
    </xf>
    <xf numFmtId="0" fontId="4" fillId="5" borderId="76"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xf>
    <xf numFmtId="0" fontId="4" fillId="0" borderId="77" xfId="0" applyFont="1" applyBorder="1" applyAlignment="1" applyProtection="1">
      <alignment horizontal="center" vertical="center"/>
    </xf>
    <xf numFmtId="0" fontId="4" fillId="5" borderId="79" xfId="0" applyFont="1" applyFill="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5" borderId="80" xfId="0" applyFont="1" applyFill="1" applyBorder="1" applyAlignment="1" applyProtection="1">
      <alignment horizontal="center" vertical="center"/>
      <protection locked="0"/>
    </xf>
    <xf numFmtId="0" fontId="4" fillId="0" borderId="80" xfId="0" applyFont="1" applyFill="1" applyBorder="1" applyAlignment="1" applyProtection="1">
      <alignment horizontal="center" vertical="center"/>
      <protection locked="0"/>
    </xf>
    <xf numFmtId="0" fontId="4" fillId="5" borderId="81" xfId="0" applyFont="1" applyFill="1" applyBorder="1" applyAlignment="1" applyProtection="1">
      <alignment horizontal="center" vertical="center"/>
      <protection locked="0"/>
    </xf>
    <xf numFmtId="0" fontId="12" fillId="0" borderId="0" xfId="0" applyFont="1" applyBorder="1" applyAlignment="1" applyProtection="1">
      <alignment horizontal="right" vertical="center"/>
    </xf>
    <xf numFmtId="0" fontId="18" fillId="0" borderId="0" xfId="0" applyFont="1" applyBorder="1" applyAlignment="1" applyProtection="1">
      <alignment vertical="center" shrinkToFit="1"/>
    </xf>
    <xf numFmtId="0" fontId="16" fillId="3" borderId="3" xfId="0" quotePrefix="1" applyFont="1" applyFill="1" applyBorder="1" applyAlignment="1" applyProtection="1">
      <alignment horizontal="center" vertical="center"/>
    </xf>
    <xf numFmtId="0" fontId="13" fillId="0" borderId="3" xfId="0" applyFont="1" applyFill="1" applyBorder="1" applyAlignment="1" applyProtection="1">
      <alignment vertical="center"/>
    </xf>
    <xf numFmtId="0" fontId="15" fillId="0" borderId="8" xfId="0" applyFont="1" applyFill="1" applyBorder="1" applyAlignment="1" applyProtection="1">
      <alignment horizontal="right" vertical="top"/>
    </xf>
    <xf numFmtId="0" fontId="4" fillId="0" borderId="33" xfId="0" applyFont="1" applyBorder="1" applyAlignment="1" applyProtection="1">
      <alignment horizontal="center"/>
    </xf>
    <xf numFmtId="0" fontId="16" fillId="0" borderId="86" xfId="0" applyFont="1" applyFill="1" applyBorder="1" applyAlignment="1" applyProtection="1">
      <alignment horizontal="center" vertical="center"/>
    </xf>
    <xf numFmtId="0" fontId="6" fillId="3" borderId="87" xfId="0" applyFont="1" applyFill="1" applyBorder="1" applyAlignment="1" applyProtection="1">
      <alignment horizontal="center" vertical="center"/>
    </xf>
    <xf numFmtId="0" fontId="4" fillId="0" borderId="88" xfId="0" applyFont="1" applyFill="1" applyBorder="1" applyAlignment="1" applyProtection="1">
      <alignment horizontal="center" vertical="center"/>
      <protection locked="0"/>
    </xf>
    <xf numFmtId="0" fontId="4" fillId="0" borderId="89" xfId="0" applyFont="1" applyFill="1" applyBorder="1" applyAlignment="1" applyProtection="1">
      <alignment horizontal="center" vertical="center"/>
      <protection locked="0"/>
    </xf>
    <xf numFmtId="0" fontId="4" fillId="0" borderId="72" xfId="0" applyFont="1" applyFill="1" applyBorder="1" applyAlignment="1" applyProtection="1">
      <alignment horizontal="center" vertical="center"/>
      <protection locked="0"/>
    </xf>
    <xf numFmtId="0" fontId="4" fillId="0" borderId="90" xfId="0" applyFont="1" applyFill="1" applyBorder="1" applyAlignment="1" applyProtection="1">
      <alignment horizontal="center" vertical="center"/>
      <protection locked="0"/>
    </xf>
    <xf numFmtId="0" fontId="4" fillId="5" borderId="88" xfId="0" applyFont="1" applyFill="1" applyBorder="1" applyAlignment="1" applyProtection="1">
      <alignment horizontal="center" vertical="center"/>
      <protection locked="0"/>
    </xf>
    <xf numFmtId="0" fontId="4" fillId="5" borderId="89"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0"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vertical="center"/>
      <protection locked="0"/>
    </xf>
    <xf numFmtId="0" fontId="4" fillId="0" borderId="81" xfId="0" applyFont="1" applyFill="1" applyBorder="1" applyAlignment="1" applyProtection="1">
      <alignment horizontal="center" vertical="center"/>
      <protection locked="0"/>
    </xf>
    <xf numFmtId="0" fontId="4" fillId="0" borderId="76" xfId="0" applyFont="1" applyFill="1" applyBorder="1" applyAlignment="1" applyProtection="1">
      <alignment horizontal="center" vertical="center"/>
      <protection locked="0"/>
    </xf>
    <xf numFmtId="177" fontId="9" fillId="5" borderId="58" xfId="0" applyNumberFormat="1" applyFont="1" applyFill="1" applyBorder="1" applyAlignment="1" applyProtection="1">
      <alignment horizontal="center" vertical="center"/>
    </xf>
    <xf numFmtId="177" fontId="9" fillId="5" borderId="63" xfId="0" applyNumberFormat="1" applyFont="1" applyFill="1" applyBorder="1" applyAlignment="1" applyProtection="1">
      <alignment horizontal="center" vertical="center"/>
    </xf>
    <xf numFmtId="0" fontId="14" fillId="0" borderId="0" xfId="0" applyFont="1" applyFill="1" applyBorder="1" applyAlignment="1" applyProtection="1">
      <alignment vertical="center"/>
    </xf>
    <xf numFmtId="0" fontId="8" fillId="0" borderId="0" xfId="0" applyFont="1" applyBorder="1" applyAlignment="1" applyProtection="1">
      <alignment vertical="center"/>
    </xf>
    <xf numFmtId="0" fontId="8" fillId="2" borderId="9" xfId="0" applyFont="1" applyFill="1" applyBorder="1" applyAlignment="1" applyProtection="1">
      <alignment horizontal="center" vertical="center"/>
    </xf>
    <xf numFmtId="0" fontId="8" fillId="2" borderId="25" xfId="0" applyFont="1" applyFill="1" applyBorder="1" applyAlignment="1" applyProtection="1">
      <alignment horizontal="center" vertical="center"/>
    </xf>
    <xf numFmtId="0" fontId="4" fillId="0" borderId="101" xfId="0" applyFont="1" applyBorder="1" applyAlignment="1" applyProtection="1">
      <alignment horizontal="center" vertical="center"/>
    </xf>
    <xf numFmtId="0" fontId="4" fillId="0" borderId="102" xfId="0" applyFont="1" applyBorder="1" applyAlignment="1" applyProtection="1">
      <alignment horizontal="center" vertical="center"/>
    </xf>
    <xf numFmtId="0" fontId="4" fillId="0" borderId="103" xfId="0" applyFont="1" applyBorder="1" applyAlignment="1" applyProtection="1">
      <alignment horizontal="center" vertical="center"/>
    </xf>
    <xf numFmtId="0" fontId="4" fillId="0" borderId="104" xfId="0" applyFont="1" applyBorder="1" applyAlignment="1" applyProtection="1">
      <alignment horizontal="center" vertical="center"/>
    </xf>
    <xf numFmtId="0" fontId="4" fillId="0" borderId="105" xfId="0" applyFont="1" applyBorder="1" applyAlignment="1" applyProtection="1">
      <alignment horizontal="center" vertical="center"/>
    </xf>
    <xf numFmtId="0" fontId="6" fillId="0" borderId="30" xfId="0" applyFont="1" applyFill="1" applyBorder="1" applyAlignment="1" applyProtection="1"/>
    <xf numFmtId="0" fontId="4" fillId="0" borderId="0" xfId="0" applyFont="1" applyFill="1" applyBorder="1" applyAlignment="1" applyProtection="1">
      <alignment horizontal="center"/>
    </xf>
    <xf numFmtId="0" fontId="6" fillId="3" borderId="66" xfId="0" applyFont="1" applyFill="1" applyBorder="1" applyAlignment="1" applyProtection="1">
      <alignment horizontal="center" vertical="center" wrapText="1"/>
    </xf>
    <xf numFmtId="0" fontId="4" fillId="0" borderId="0" xfId="0" applyFont="1" applyAlignment="1" applyProtection="1"/>
    <xf numFmtId="0" fontId="4" fillId="0" borderId="0" xfId="0" applyFont="1" applyAlignment="1" applyProtection="1">
      <alignment vertical="center"/>
    </xf>
    <xf numFmtId="0" fontId="4" fillId="0" borderId="0" xfId="0" applyFont="1" applyBorder="1" applyAlignment="1" applyProtection="1"/>
    <xf numFmtId="0" fontId="13" fillId="0" borderId="5"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6" fillId="0" borderId="85"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83"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2" fillId="0" borderId="0" xfId="0" applyFont="1" applyAlignment="1" applyProtection="1">
      <alignment horizontal="right" vertical="center"/>
    </xf>
    <xf numFmtId="0" fontId="4" fillId="0" borderId="0" xfId="0" applyFont="1" applyFill="1" applyBorder="1" applyAlignment="1" applyProtection="1"/>
    <xf numFmtId="0" fontId="7" fillId="0" borderId="0" xfId="0" applyFont="1" applyFill="1" applyBorder="1" applyAlignment="1" applyProtection="1">
      <alignment horizontal="right" vertical="center"/>
    </xf>
    <xf numFmtId="0" fontId="12" fillId="0" borderId="0" xfId="0" applyFont="1" applyFill="1" applyBorder="1" applyAlignment="1" applyProtection="1">
      <alignment horizontal="right" vertical="center"/>
    </xf>
    <xf numFmtId="0" fontId="12" fillId="0" borderId="30" xfId="0" applyFont="1" applyBorder="1" applyAlignment="1" applyProtection="1">
      <alignment horizontal="right" vertical="center"/>
    </xf>
    <xf numFmtId="0" fontId="6" fillId="0" borderId="30" xfId="0" applyFont="1" applyBorder="1" applyAlignment="1" applyProtection="1">
      <alignment vertical="center"/>
    </xf>
    <xf numFmtId="0" fontId="4" fillId="9" borderId="96" xfId="0" applyFont="1" applyFill="1" applyBorder="1" applyAlignment="1" applyProtection="1">
      <alignment horizontal="center" vertical="center"/>
      <protection locked="0"/>
    </xf>
    <xf numFmtId="0" fontId="4" fillId="9" borderId="99" xfId="0" applyFont="1" applyFill="1" applyBorder="1" applyAlignment="1" applyProtection="1">
      <alignment horizontal="center" vertical="center"/>
      <protection locked="0"/>
    </xf>
    <xf numFmtId="0" fontId="4" fillId="9" borderId="98" xfId="0" applyFont="1" applyFill="1" applyBorder="1" applyAlignment="1" applyProtection="1">
      <alignment horizontal="center" vertical="center"/>
      <protection locked="0"/>
    </xf>
    <xf numFmtId="0" fontId="4" fillId="9" borderId="38" xfId="0" applyFont="1" applyFill="1" applyBorder="1" applyAlignment="1" applyProtection="1">
      <alignment horizontal="center" vertical="center"/>
      <protection locked="0"/>
    </xf>
    <xf numFmtId="0" fontId="4" fillId="9" borderId="97" xfId="0" applyFont="1" applyFill="1" applyBorder="1" applyAlignment="1" applyProtection="1">
      <alignment horizontal="center" vertical="center"/>
      <protection locked="0"/>
    </xf>
    <xf numFmtId="0" fontId="14" fillId="0" borderId="0" xfId="0" applyFont="1" applyBorder="1" applyAlignment="1" applyProtection="1">
      <alignment shrinkToFit="1"/>
    </xf>
    <xf numFmtId="0" fontId="14" fillId="0" borderId="0" xfId="0" applyFont="1" applyFill="1" applyBorder="1" applyAlignment="1" applyProtection="1">
      <alignment shrinkToFit="1"/>
    </xf>
    <xf numFmtId="0" fontId="19" fillId="0" borderId="0" xfId="0" applyFont="1">
      <alignment vertical="center"/>
    </xf>
    <xf numFmtId="183" fontId="19" fillId="0" borderId="0" xfId="0" applyNumberFormat="1" applyFont="1">
      <alignment vertical="center"/>
    </xf>
    <xf numFmtId="56" fontId="19" fillId="0" borderId="0" xfId="0" applyNumberFormat="1" applyFont="1">
      <alignment vertical="center"/>
    </xf>
    <xf numFmtId="0" fontId="13" fillId="4" borderId="54" xfId="0" applyFont="1" applyFill="1" applyBorder="1" applyAlignment="1" applyProtection="1">
      <alignment horizontal="center" vertical="center"/>
    </xf>
    <xf numFmtId="0" fontId="13" fillId="5" borderId="55" xfId="0" applyFont="1" applyFill="1" applyBorder="1" applyAlignment="1" applyProtection="1">
      <alignment horizontal="center" vertical="center"/>
    </xf>
    <xf numFmtId="177" fontId="16" fillId="10" borderId="54" xfId="0" applyNumberFormat="1" applyFont="1" applyFill="1" applyBorder="1" applyAlignment="1" applyProtection="1">
      <alignment horizontal="center" vertical="center"/>
    </xf>
    <xf numFmtId="177" fontId="16" fillId="4" borderId="56" xfId="0" applyNumberFormat="1" applyFont="1" applyFill="1" applyBorder="1" applyAlignment="1" applyProtection="1">
      <alignment horizontal="center" vertical="center"/>
    </xf>
    <xf numFmtId="177" fontId="16" fillId="5" borderId="57" xfId="0" applyNumberFormat="1" applyFont="1" applyFill="1" applyBorder="1" applyAlignment="1" applyProtection="1">
      <alignment horizontal="center" vertical="center"/>
    </xf>
    <xf numFmtId="0" fontId="19" fillId="0" borderId="22" xfId="0" applyFont="1" applyBorder="1" applyAlignment="1">
      <alignment horizontal="center" vertical="center" wrapText="1"/>
    </xf>
    <xf numFmtId="0" fontId="19" fillId="0" borderId="22" xfId="0" applyFont="1" applyBorder="1">
      <alignment vertical="center"/>
    </xf>
    <xf numFmtId="182" fontId="19" fillId="0" borderId="22" xfId="0" applyNumberFormat="1" applyFont="1" applyBorder="1">
      <alignment vertical="center"/>
    </xf>
    <xf numFmtId="0" fontId="19" fillId="0" borderId="22" xfId="0" applyFont="1" applyBorder="1" applyAlignment="1">
      <alignment vertical="center" wrapText="1"/>
    </xf>
    <xf numFmtId="180" fontId="19" fillId="0" borderId="22" xfId="0" applyNumberFormat="1" applyFont="1" applyBorder="1">
      <alignment vertical="center"/>
    </xf>
    <xf numFmtId="181" fontId="19" fillId="0" borderId="22" xfId="0" applyNumberFormat="1" applyFont="1" applyBorder="1">
      <alignment vertical="center"/>
    </xf>
    <xf numFmtId="183" fontId="19" fillId="0" borderId="22" xfId="0" applyNumberFormat="1" applyFont="1" applyBorder="1">
      <alignment vertical="center"/>
    </xf>
    <xf numFmtId="0" fontId="19" fillId="0" borderId="113" xfId="0" applyFont="1" applyBorder="1" applyAlignment="1">
      <alignment horizontal="center" vertical="center" wrapText="1"/>
    </xf>
    <xf numFmtId="0" fontId="6" fillId="5" borderId="25" xfId="0" applyFont="1" applyFill="1" applyBorder="1" applyAlignment="1" applyProtection="1">
      <alignment horizontal="center" vertical="center"/>
    </xf>
    <xf numFmtId="0" fontId="19" fillId="0" borderId="21" xfId="0" applyFont="1" applyBorder="1" applyAlignment="1">
      <alignment horizontal="center" vertical="center" wrapText="1"/>
    </xf>
    <xf numFmtId="0" fontId="19" fillId="0" borderId="21" xfId="0" applyNumberFormat="1" applyFont="1" applyBorder="1">
      <alignment vertical="center"/>
    </xf>
    <xf numFmtId="0" fontId="6" fillId="3" borderId="117" xfId="0" applyFont="1" applyFill="1" applyBorder="1" applyAlignment="1" applyProtection="1">
      <alignment horizontal="center" vertical="center"/>
    </xf>
    <xf numFmtId="0" fontId="4" fillId="5" borderId="17"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9" borderId="97" xfId="0" applyFont="1" applyFill="1" applyBorder="1" applyAlignment="1" applyProtection="1">
      <alignment horizontal="center" vertical="center"/>
      <protection locked="0"/>
    </xf>
    <xf numFmtId="0" fontId="4" fillId="0" borderId="22" xfId="0" applyFont="1" applyBorder="1" applyAlignment="1" applyProtection="1">
      <alignment vertical="center"/>
    </xf>
    <xf numFmtId="0" fontId="4" fillId="0" borderId="22" xfId="0" applyFont="1" applyBorder="1" applyAlignment="1" applyProtection="1"/>
    <xf numFmtId="177" fontId="16" fillId="4" borderId="108" xfId="0" applyNumberFormat="1" applyFont="1" applyFill="1" applyBorder="1" applyAlignment="1" applyProtection="1">
      <alignment horizontal="center" vertical="center"/>
    </xf>
    <xf numFmtId="0" fontId="4" fillId="0" borderId="92" xfId="0" applyFont="1" applyBorder="1" applyAlignment="1" applyProtection="1">
      <alignment vertical="center"/>
    </xf>
    <xf numFmtId="0" fontId="4" fillId="0" borderId="23" xfId="0" applyFont="1" applyBorder="1" applyAlignment="1" applyProtection="1">
      <alignment vertical="center"/>
    </xf>
    <xf numFmtId="0" fontId="4" fillId="0" borderId="92" xfId="0" applyFont="1" applyBorder="1" applyAlignment="1" applyProtection="1"/>
    <xf numFmtId="0" fontId="4" fillId="0" borderId="23" xfId="0" applyFont="1" applyBorder="1" applyAlignment="1" applyProtection="1"/>
    <xf numFmtId="0" fontId="4" fillId="0" borderId="93" xfId="0" applyFont="1" applyBorder="1" applyAlignment="1" applyProtection="1">
      <alignment vertical="center"/>
    </xf>
    <xf numFmtId="0" fontId="4" fillId="0" borderId="27" xfId="0" applyFont="1" applyBorder="1" applyAlignment="1" applyProtection="1">
      <alignment vertical="center"/>
    </xf>
    <xf numFmtId="0" fontId="4" fillId="0" borderId="28" xfId="0" applyFont="1" applyBorder="1" applyAlignment="1" applyProtection="1">
      <alignment vertical="center"/>
    </xf>
    <xf numFmtId="0" fontId="6" fillId="0" borderId="0" xfId="0" applyFont="1" applyFill="1" applyBorder="1" applyAlignment="1" applyProtection="1">
      <alignment vertical="center"/>
    </xf>
    <xf numFmtId="0" fontId="14" fillId="0" borderId="2" xfId="0" applyFont="1" applyBorder="1" applyAlignment="1" applyProtection="1">
      <alignment vertical="center" shrinkToFit="1"/>
    </xf>
    <xf numFmtId="0" fontId="14" fillId="0" borderId="3" xfId="0" applyFont="1" applyBorder="1" applyAlignment="1" applyProtection="1">
      <alignment vertical="center" shrinkToFit="1"/>
    </xf>
    <xf numFmtId="0" fontId="14" fillId="0" borderId="9" xfId="0" applyFont="1" applyBorder="1" applyAlignment="1" applyProtection="1">
      <alignment vertical="center" shrinkToFit="1"/>
    </xf>
    <xf numFmtId="0" fontId="4" fillId="0" borderId="121" xfId="0" applyFont="1" applyBorder="1" applyAlignment="1" applyProtection="1">
      <alignment vertical="center"/>
    </xf>
    <xf numFmtId="0" fontId="4" fillId="0" borderId="18" xfId="0" applyFont="1" applyBorder="1" applyAlignment="1" applyProtection="1">
      <alignment vertical="center"/>
    </xf>
    <xf numFmtId="0" fontId="4" fillId="0" borderId="19" xfId="0" applyFont="1" applyBorder="1" applyAlignment="1" applyProtection="1">
      <alignment vertical="center"/>
    </xf>
    <xf numFmtId="0" fontId="4" fillId="0" borderId="100" xfId="0" applyFont="1" applyBorder="1" applyAlignment="1" applyProtection="1">
      <alignment vertical="center"/>
    </xf>
    <xf numFmtId="0" fontId="4" fillId="0" borderId="43" xfId="0" applyFont="1" applyBorder="1" applyAlignment="1" applyProtection="1">
      <alignment vertical="center"/>
    </xf>
    <xf numFmtId="0" fontId="4" fillId="0" borderId="44" xfId="0" applyFont="1" applyBorder="1" applyAlignment="1" applyProtection="1">
      <alignment vertical="center"/>
    </xf>
    <xf numFmtId="0" fontId="4" fillId="0" borderId="91" xfId="0" applyFont="1" applyBorder="1" applyAlignment="1" applyProtection="1">
      <alignment vertical="center"/>
    </xf>
    <xf numFmtId="0" fontId="4" fillId="0" borderId="48" xfId="0" applyFont="1" applyBorder="1" applyAlignment="1" applyProtection="1">
      <alignment vertical="center"/>
    </xf>
    <xf numFmtId="0" fontId="4" fillId="0" borderId="49" xfId="0" applyFont="1" applyBorder="1" applyAlignment="1" applyProtection="1">
      <alignment vertical="center"/>
    </xf>
    <xf numFmtId="0" fontId="4" fillId="0" borderId="100" xfId="0" applyFont="1" applyBorder="1" applyAlignment="1" applyProtection="1"/>
    <xf numFmtId="0" fontId="4" fillId="0" borderId="43" xfId="0" applyFont="1" applyBorder="1" applyAlignment="1" applyProtection="1"/>
    <xf numFmtId="0" fontId="4" fillId="0" borderId="44" xfId="0" applyFont="1" applyBorder="1" applyAlignment="1" applyProtection="1"/>
    <xf numFmtId="0" fontId="4" fillId="0" borderId="91" xfId="0" applyFont="1" applyBorder="1" applyAlignment="1" applyProtection="1"/>
    <xf numFmtId="0" fontId="4" fillId="0" borderId="48" xfId="0" applyFont="1" applyBorder="1" applyAlignment="1" applyProtection="1"/>
    <xf numFmtId="0" fontId="4" fillId="0" borderId="49" xfId="0" applyFont="1" applyBorder="1" applyAlignment="1" applyProtection="1"/>
    <xf numFmtId="0" fontId="6" fillId="0" borderId="2"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9" xfId="0" applyFont="1" applyBorder="1" applyAlignment="1" applyProtection="1"/>
    <xf numFmtId="0" fontId="6" fillId="0" borderId="9"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0" xfId="0" applyFont="1" applyAlignment="1" applyProtection="1"/>
    <xf numFmtId="0" fontId="16" fillId="2" borderId="2" xfId="0" applyFont="1" applyFill="1" applyBorder="1" applyAlignment="1" applyProtection="1">
      <alignment horizontal="center" vertical="center"/>
    </xf>
    <xf numFmtId="179" fontId="16" fillId="13" borderId="108" xfId="0" applyNumberFormat="1" applyFont="1" applyFill="1" applyBorder="1" applyAlignment="1" applyProtection="1">
      <alignment horizontal="center" vertical="center"/>
    </xf>
    <xf numFmtId="0" fontId="4" fillId="9" borderId="97" xfId="0" applyFont="1" applyFill="1" applyBorder="1" applyAlignment="1" applyProtection="1">
      <alignment horizontal="center" vertical="center"/>
    </xf>
    <xf numFmtId="178" fontId="4" fillId="0" borderId="110" xfId="0" applyNumberFormat="1" applyFont="1" applyFill="1" applyBorder="1" applyAlignment="1" applyProtection="1">
      <alignment horizontal="right" vertical="center" indent="1"/>
    </xf>
    <xf numFmtId="178" fontId="4" fillId="10" borderId="16" xfId="0" applyNumberFormat="1" applyFont="1" applyFill="1" applyBorder="1" applyAlignment="1" applyProtection="1">
      <alignment horizontal="right" vertical="center" indent="1"/>
    </xf>
    <xf numFmtId="0" fontId="4" fillId="5"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181" fontId="4" fillId="5" borderId="110" xfId="0" applyNumberFormat="1" applyFont="1" applyFill="1" applyBorder="1" applyAlignment="1" applyProtection="1">
      <alignment horizontal="right" vertical="center"/>
    </xf>
    <xf numFmtId="0" fontId="4" fillId="9" borderId="96" xfId="0" applyFont="1" applyFill="1" applyBorder="1" applyAlignment="1" applyProtection="1">
      <alignment horizontal="center" vertical="center"/>
    </xf>
    <xf numFmtId="178" fontId="4" fillId="0" borderId="111" xfId="0" applyNumberFormat="1" applyFont="1" applyFill="1" applyBorder="1" applyAlignment="1" applyProtection="1">
      <alignment horizontal="right" vertical="center" indent="1"/>
    </xf>
    <xf numFmtId="178" fontId="4" fillId="10" borderId="20" xfId="0" applyNumberFormat="1" applyFont="1" applyFill="1" applyBorder="1" applyAlignment="1" applyProtection="1">
      <alignment horizontal="right" vertical="center" indent="1"/>
    </xf>
    <xf numFmtId="0" fontId="4" fillId="5"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81" fontId="4" fillId="5" borderId="111" xfId="0" applyNumberFormat="1" applyFont="1" applyFill="1" applyBorder="1" applyAlignment="1" applyProtection="1">
      <alignment horizontal="right" vertical="center"/>
    </xf>
    <xf numFmtId="0" fontId="4" fillId="9" borderId="99" xfId="0" applyFont="1" applyFill="1" applyBorder="1" applyAlignment="1" applyProtection="1">
      <alignment horizontal="center" vertical="center"/>
    </xf>
    <xf numFmtId="178" fontId="4" fillId="0" borderId="88" xfId="0" applyNumberFormat="1" applyFont="1" applyFill="1" applyBorder="1" applyAlignment="1" applyProtection="1">
      <alignment horizontal="right" vertical="center" indent="1"/>
    </xf>
    <xf numFmtId="178" fontId="4" fillId="10" borderId="24" xfId="0" applyNumberFormat="1" applyFont="1" applyFill="1" applyBorder="1" applyAlignment="1" applyProtection="1">
      <alignment horizontal="right" vertical="center" indent="1"/>
    </xf>
    <xf numFmtId="0" fontId="4" fillId="5" borderId="26"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181" fontId="4" fillId="5" borderId="88" xfId="0" applyNumberFormat="1" applyFont="1" applyFill="1" applyBorder="1" applyAlignment="1" applyProtection="1">
      <alignment horizontal="right" vertical="center"/>
    </xf>
    <xf numFmtId="0" fontId="4" fillId="9" borderId="98" xfId="0" applyFont="1" applyFill="1" applyBorder="1" applyAlignment="1" applyProtection="1">
      <alignment horizontal="center" vertical="center"/>
    </xf>
    <xf numFmtId="178" fontId="4" fillId="0" borderId="112" xfId="0" applyNumberFormat="1" applyFont="1" applyFill="1" applyBorder="1" applyAlignment="1" applyProtection="1">
      <alignment horizontal="right" vertical="center" indent="1"/>
    </xf>
    <xf numFmtId="178" fontId="4" fillId="10" borderId="46" xfId="0" applyNumberFormat="1" applyFont="1" applyFill="1" applyBorder="1" applyAlignment="1" applyProtection="1">
      <alignment horizontal="right" vertical="center" indent="1"/>
    </xf>
    <xf numFmtId="0" fontId="4" fillId="5" borderId="4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181" fontId="4" fillId="5" borderId="112" xfId="0" applyNumberFormat="1" applyFont="1" applyFill="1" applyBorder="1" applyAlignment="1" applyProtection="1">
      <alignment horizontal="right" vertical="center"/>
    </xf>
    <xf numFmtId="178" fontId="4" fillId="0" borderId="89" xfId="0" applyNumberFormat="1" applyFont="1" applyFill="1" applyBorder="1" applyAlignment="1" applyProtection="1">
      <alignment horizontal="right" vertical="center" indent="1"/>
    </xf>
    <xf numFmtId="178" fontId="4" fillId="10" borderId="41" xfId="0" applyNumberFormat="1" applyFont="1" applyFill="1" applyBorder="1" applyAlignment="1" applyProtection="1">
      <alignment horizontal="right" vertical="center" indent="1"/>
    </xf>
    <xf numFmtId="0" fontId="4" fillId="5" borderId="4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181" fontId="4" fillId="5" borderId="89" xfId="0" applyNumberFormat="1" applyFont="1" applyFill="1" applyBorder="1" applyAlignment="1" applyProtection="1">
      <alignment horizontal="right" vertical="center"/>
    </xf>
    <xf numFmtId="178" fontId="4" fillId="0" borderId="72" xfId="0" applyNumberFormat="1" applyFont="1" applyFill="1" applyBorder="1" applyAlignment="1" applyProtection="1">
      <alignment horizontal="right" vertical="center" indent="1"/>
    </xf>
    <xf numFmtId="178" fontId="4" fillId="10" borderId="78" xfId="0" applyNumberFormat="1" applyFont="1" applyFill="1" applyBorder="1" applyAlignment="1" applyProtection="1">
      <alignment horizontal="right" vertical="center" indent="1"/>
    </xf>
    <xf numFmtId="0" fontId="4" fillId="5"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181" fontId="4" fillId="5" borderId="72" xfId="0" applyNumberFormat="1" applyFont="1" applyFill="1" applyBorder="1" applyAlignment="1" applyProtection="1">
      <alignment horizontal="right" vertical="center"/>
    </xf>
    <xf numFmtId="178" fontId="4" fillId="0" borderId="90" xfId="0" applyNumberFormat="1" applyFont="1" applyFill="1" applyBorder="1" applyAlignment="1" applyProtection="1">
      <alignment horizontal="right" vertical="center" indent="1"/>
    </xf>
    <xf numFmtId="178" fontId="4" fillId="10" borderId="74" xfId="0" applyNumberFormat="1" applyFont="1" applyFill="1" applyBorder="1" applyAlignment="1" applyProtection="1">
      <alignment horizontal="right" vertical="center" indent="1"/>
    </xf>
    <xf numFmtId="0" fontId="4" fillId="5" borderId="31"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181" fontId="4" fillId="5" borderId="90" xfId="0" applyNumberFormat="1" applyFont="1" applyFill="1" applyBorder="1" applyAlignment="1" applyProtection="1">
      <alignment horizontal="right" vertical="center"/>
    </xf>
    <xf numFmtId="0" fontId="4" fillId="9" borderId="38" xfId="0" applyFont="1" applyFill="1" applyBorder="1" applyAlignment="1" applyProtection="1">
      <alignment horizontal="center" vertical="center"/>
    </xf>
    <xf numFmtId="0" fontId="4" fillId="0" borderId="0" xfId="0" applyFont="1" applyAlignment="1" applyProtection="1">
      <alignment vertical="center" wrapText="1"/>
    </xf>
    <xf numFmtId="0" fontId="4" fillId="0" borderId="0" xfId="0" applyFont="1" applyAlignment="1" applyProtection="1">
      <alignment horizontal="right" vertical="center"/>
    </xf>
    <xf numFmtId="0" fontId="4" fillId="0" borderId="0" xfId="0" applyFont="1" applyAlignment="1" applyProtection="1">
      <alignment horizontal="right" vertical="center" wrapText="1"/>
    </xf>
    <xf numFmtId="184" fontId="19" fillId="0" borderId="22" xfId="0" applyNumberFormat="1" applyFont="1" applyBorder="1">
      <alignment vertical="center"/>
    </xf>
    <xf numFmtId="184" fontId="19" fillId="0" borderId="0" xfId="0" applyNumberFormat="1" applyFont="1">
      <alignment vertical="center"/>
    </xf>
    <xf numFmtId="0" fontId="4" fillId="0" borderId="115" xfId="0" applyFont="1" applyBorder="1" applyAlignment="1" applyProtection="1"/>
    <xf numFmtId="0" fontId="4" fillId="0" borderId="62" xfId="0" applyFont="1" applyBorder="1" applyAlignment="1" applyProtection="1"/>
    <xf numFmtId="0" fontId="4" fillId="0" borderId="63" xfId="0" applyFont="1" applyBorder="1" applyAlignment="1" applyProtection="1"/>
    <xf numFmtId="179" fontId="16" fillId="13" borderId="94" xfId="0" applyNumberFormat="1" applyFont="1" applyFill="1" applyBorder="1" applyAlignment="1" applyProtection="1">
      <alignment horizontal="center" vertical="center"/>
    </xf>
    <xf numFmtId="179" fontId="16" fillId="13" borderId="116" xfId="0" applyNumberFormat="1" applyFont="1" applyFill="1" applyBorder="1" applyAlignment="1" applyProtection="1">
      <alignment horizontal="center" vertical="center"/>
    </xf>
    <xf numFmtId="179" fontId="16" fillId="13" borderId="95" xfId="0" applyNumberFormat="1" applyFont="1" applyFill="1" applyBorder="1" applyAlignment="1" applyProtection="1">
      <alignment horizontal="center" vertical="center"/>
    </xf>
    <xf numFmtId="0" fontId="2" fillId="0" borderId="32" xfId="0" applyFont="1" applyBorder="1" applyAlignment="1" applyProtection="1"/>
    <xf numFmtId="0" fontId="2" fillId="0" borderId="33" xfId="0" applyFont="1" applyBorder="1" applyAlignment="1" applyProtection="1"/>
    <xf numFmtId="0" fontId="4" fillId="0" borderId="34" xfId="0" applyFont="1" applyBorder="1" applyAlignment="1" applyProtection="1"/>
    <xf numFmtId="0" fontId="2" fillId="0" borderId="35" xfId="0" applyFont="1" applyBorder="1" applyAlignment="1" applyProtection="1"/>
    <xf numFmtId="0" fontId="2" fillId="0" borderId="36" xfId="0" applyFont="1" applyBorder="1" applyAlignment="1" applyProtection="1"/>
    <xf numFmtId="0" fontId="4" fillId="0" borderId="37" xfId="0" applyFont="1" applyBorder="1" applyAlignment="1" applyProtection="1"/>
    <xf numFmtId="0" fontId="19" fillId="0" borderId="92" xfId="0" applyFont="1" applyBorder="1" applyAlignment="1">
      <alignment horizontal="center" vertical="center" wrapText="1"/>
    </xf>
    <xf numFmtId="0" fontId="19" fillId="0" borderId="125" xfId="0" applyFont="1" applyBorder="1" applyAlignment="1">
      <alignment horizontal="center" vertical="center" wrapText="1"/>
    </xf>
    <xf numFmtId="180" fontId="19" fillId="0" borderId="93" xfId="0" applyNumberFormat="1" applyFont="1" applyBorder="1">
      <alignment vertical="center"/>
    </xf>
    <xf numFmtId="180" fontId="19" fillId="0" borderId="126" xfId="0" applyNumberFormat="1" applyFont="1" applyBorder="1">
      <alignment vertical="center"/>
    </xf>
    <xf numFmtId="180" fontId="19" fillId="0" borderId="127" xfId="0" applyNumberFormat="1" applyFont="1" applyBorder="1">
      <alignment vertical="center"/>
    </xf>
    <xf numFmtId="0" fontId="19" fillId="0" borderId="111" xfId="0" applyFont="1" applyBorder="1" applyAlignment="1">
      <alignment horizontal="center" vertical="center" wrapText="1"/>
    </xf>
    <xf numFmtId="178" fontId="19" fillId="0" borderId="111" xfId="0" applyNumberFormat="1" applyFont="1" applyBorder="1">
      <alignment vertical="center"/>
    </xf>
    <xf numFmtId="178" fontId="6" fillId="3" borderId="129" xfId="0" applyNumberFormat="1" applyFont="1" applyFill="1" applyBorder="1" applyAlignment="1" applyProtection="1">
      <alignment horizontal="center" vertical="center"/>
    </xf>
    <xf numFmtId="178" fontId="19" fillId="0" borderId="93" xfId="0" applyNumberFormat="1" applyFont="1" applyBorder="1">
      <alignment vertical="center"/>
    </xf>
    <xf numFmtId="178" fontId="19" fillId="0" borderId="126" xfId="0" applyNumberFormat="1" applyFont="1" applyBorder="1">
      <alignment vertical="center"/>
    </xf>
    <xf numFmtId="178" fontId="19" fillId="0" borderId="127" xfId="0" applyNumberFormat="1" applyFont="1" applyBorder="1">
      <alignment vertical="center"/>
    </xf>
    <xf numFmtId="180" fontId="6" fillId="3" borderId="122" xfId="0" applyNumberFormat="1" applyFont="1" applyFill="1" applyBorder="1" applyAlignment="1" applyProtection="1">
      <alignment horizontal="center" vertical="center"/>
    </xf>
    <xf numFmtId="180" fontId="6" fillId="3" borderId="129" xfId="0" applyNumberFormat="1" applyFont="1" applyFill="1" applyBorder="1" applyAlignment="1" applyProtection="1">
      <alignment horizontal="center" vertical="center"/>
    </xf>
    <xf numFmtId="180" fontId="6" fillId="3" borderId="138" xfId="0" applyNumberFormat="1" applyFont="1" applyFill="1" applyBorder="1" applyAlignment="1" applyProtection="1">
      <alignment horizontal="center" vertical="center"/>
    </xf>
    <xf numFmtId="180" fontId="6" fillId="3" borderId="108" xfId="0" applyNumberFormat="1" applyFont="1" applyFill="1" applyBorder="1" applyAlignment="1" applyProtection="1">
      <alignment horizontal="center" vertical="center"/>
    </xf>
    <xf numFmtId="180" fontId="6" fillId="3" borderId="139" xfId="0" applyNumberFormat="1" applyFont="1" applyFill="1" applyBorder="1" applyAlignment="1" applyProtection="1">
      <alignment horizontal="center" vertical="center"/>
    </xf>
    <xf numFmtId="180" fontId="6" fillId="3" borderId="140" xfId="0" applyNumberFormat="1" applyFont="1" applyFill="1" applyBorder="1" applyAlignment="1" applyProtection="1">
      <alignment horizontal="center" vertical="center"/>
    </xf>
    <xf numFmtId="0" fontId="22" fillId="0" borderId="0" xfId="0" applyFont="1" applyProtection="1">
      <alignment vertical="center"/>
    </xf>
    <xf numFmtId="0" fontId="22" fillId="0" borderId="2" xfId="0" applyFont="1" applyBorder="1" applyProtection="1">
      <alignment vertical="center"/>
    </xf>
    <xf numFmtId="0" fontId="22" fillId="0" borderId="3" xfId="0" applyFont="1" applyBorder="1" applyProtection="1">
      <alignment vertical="center"/>
    </xf>
    <xf numFmtId="0" fontId="22" fillId="0" borderId="4" xfId="0" applyFont="1" applyBorder="1" applyProtection="1">
      <alignment vertical="center"/>
    </xf>
    <xf numFmtId="184" fontId="22" fillId="0" borderId="3" xfId="0" applyNumberFormat="1" applyFont="1" applyBorder="1" applyProtection="1">
      <alignment vertical="center"/>
    </xf>
    <xf numFmtId="0" fontId="6" fillId="4" borderId="53" xfId="0" applyFont="1" applyFill="1" applyBorder="1" applyAlignment="1" applyProtection="1">
      <alignment horizontal="center"/>
    </xf>
    <xf numFmtId="0" fontId="6" fillId="4" borderId="59" xfId="0" applyFont="1" applyFill="1" applyBorder="1" applyAlignment="1" applyProtection="1">
      <alignment horizontal="center"/>
    </xf>
    <xf numFmtId="0" fontId="6" fillId="4" borderId="60" xfId="0" applyFont="1" applyFill="1" applyBorder="1" applyAlignment="1" applyProtection="1">
      <alignment horizontal="center"/>
    </xf>
    <xf numFmtId="0" fontId="6" fillId="5" borderId="25" xfId="0" applyFont="1" applyFill="1" applyBorder="1" applyAlignment="1" applyProtection="1">
      <alignment horizontal="center"/>
    </xf>
    <xf numFmtId="177" fontId="9" fillId="0" borderId="109" xfId="0" applyNumberFormat="1" applyFont="1" applyFill="1" applyBorder="1" applyAlignment="1" applyProtection="1">
      <alignment horizontal="center"/>
    </xf>
    <xf numFmtId="177" fontId="9" fillId="10" borderId="60" xfId="0" applyNumberFormat="1" applyFont="1" applyFill="1" applyBorder="1" applyAlignment="1" applyProtection="1">
      <alignment horizontal="center"/>
    </xf>
    <xf numFmtId="177" fontId="9" fillId="4" borderId="61" xfId="0" applyNumberFormat="1" applyFont="1" applyFill="1" applyBorder="1" applyAlignment="1" applyProtection="1">
      <alignment horizontal="center"/>
    </xf>
    <xf numFmtId="177" fontId="9" fillId="5" borderId="62" xfId="0" applyNumberFormat="1" applyFont="1" applyFill="1" applyBorder="1" applyAlignment="1" applyProtection="1">
      <alignment horizontal="center"/>
    </xf>
    <xf numFmtId="177" fontId="9" fillId="4" borderId="109" xfId="0" applyNumberFormat="1" applyFont="1" applyFill="1" applyBorder="1" applyAlignment="1" applyProtection="1">
      <alignment horizontal="center"/>
    </xf>
    <xf numFmtId="0" fontId="14" fillId="0" borderId="120" xfId="0" applyFont="1" applyBorder="1" applyAlignment="1" applyProtection="1">
      <alignment vertical="center" shrinkToFit="1"/>
    </xf>
    <xf numFmtId="0" fontId="21" fillId="0" borderId="33" xfId="0" applyFont="1" applyFill="1" applyBorder="1" applyAlignment="1">
      <alignment vertical="center"/>
    </xf>
    <xf numFmtId="0" fontId="21" fillId="0" borderId="33" xfId="0" applyFont="1" applyFill="1" applyBorder="1" applyAlignment="1">
      <alignment vertical="center" wrapText="1"/>
    </xf>
    <xf numFmtId="38" fontId="22" fillId="0" borderId="3" xfId="0" applyNumberFormat="1" applyFont="1" applyBorder="1" applyProtection="1">
      <alignment vertical="center"/>
    </xf>
    <xf numFmtId="0" fontId="4" fillId="2" borderId="101" xfId="0" applyFont="1" applyFill="1" applyBorder="1" applyAlignment="1" applyProtection="1">
      <alignment horizontal="center" vertical="center"/>
      <protection locked="0"/>
    </xf>
    <xf numFmtId="0" fontId="4" fillId="2" borderId="102" xfId="0" applyFont="1" applyFill="1" applyBorder="1" applyAlignment="1" applyProtection="1">
      <alignment horizontal="center" vertical="center"/>
      <protection locked="0"/>
    </xf>
    <xf numFmtId="0" fontId="4" fillId="2" borderId="103" xfId="0" applyFont="1" applyFill="1" applyBorder="1" applyAlignment="1" applyProtection="1">
      <alignment horizontal="center" vertical="center"/>
      <protection locked="0"/>
    </xf>
    <xf numFmtId="0" fontId="4" fillId="2" borderId="104" xfId="0" applyFont="1" applyFill="1" applyBorder="1" applyAlignment="1" applyProtection="1">
      <alignment horizontal="center" vertical="center"/>
      <protection locked="0"/>
    </xf>
    <xf numFmtId="0" fontId="4" fillId="2" borderId="105"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xf>
    <xf numFmtId="0" fontId="4" fillId="5" borderId="18" xfId="0" applyFont="1" applyFill="1" applyBorder="1" applyAlignment="1" applyProtection="1">
      <alignment horizontal="center" vertical="center"/>
    </xf>
    <xf numFmtId="0" fontId="4" fillId="0" borderId="22" xfId="0" applyFont="1" applyBorder="1" applyAlignment="1" applyProtection="1">
      <alignment horizontal="center" vertical="center"/>
    </xf>
    <xf numFmtId="0" fontId="4" fillId="5" borderId="22" xfId="0" applyFont="1" applyFill="1" applyBorder="1" applyAlignment="1" applyProtection="1">
      <alignment horizontal="center" vertical="center"/>
    </xf>
    <xf numFmtId="0" fontId="4" fillId="0" borderId="27" xfId="0" applyFont="1" applyBorder="1" applyAlignment="1" applyProtection="1">
      <alignment horizontal="center" vertical="center"/>
    </xf>
    <xf numFmtId="0" fontId="4" fillId="5" borderId="27" xfId="0" applyFont="1" applyFill="1" applyBorder="1" applyAlignment="1" applyProtection="1">
      <alignment horizontal="center" vertical="center"/>
    </xf>
    <xf numFmtId="0" fontId="4" fillId="5" borderId="48" xfId="0" applyFont="1" applyFill="1" applyBorder="1" applyAlignment="1" applyProtection="1">
      <alignment horizontal="center" vertical="center"/>
    </xf>
    <xf numFmtId="0" fontId="4" fillId="0" borderId="43" xfId="0" applyFont="1" applyBorder="1" applyAlignment="1" applyProtection="1">
      <alignment horizontal="center" vertical="center"/>
    </xf>
    <xf numFmtId="0" fontId="4" fillId="5" borderId="43" xfId="0" applyFont="1" applyFill="1" applyBorder="1" applyAlignment="1" applyProtection="1">
      <alignment horizontal="center" vertical="center"/>
    </xf>
    <xf numFmtId="0" fontId="4" fillId="0" borderId="80" xfId="0" applyFont="1" applyBorder="1" applyAlignment="1" applyProtection="1">
      <alignment horizontal="center" vertical="center"/>
    </xf>
    <xf numFmtId="0" fontId="4" fillId="5" borderId="80" xfId="0" applyFont="1" applyFill="1" applyBorder="1" applyAlignment="1" applyProtection="1">
      <alignment horizontal="center" vertical="center"/>
    </xf>
    <xf numFmtId="0" fontId="4" fillId="0" borderId="75" xfId="0" applyFont="1" applyBorder="1" applyAlignment="1" applyProtection="1">
      <alignment horizontal="center" vertical="center"/>
    </xf>
    <xf numFmtId="0" fontId="4" fillId="5" borderId="75" xfId="0" applyFont="1" applyFill="1" applyBorder="1" applyAlignment="1" applyProtection="1">
      <alignment horizontal="center" vertical="center"/>
    </xf>
    <xf numFmtId="0" fontId="4" fillId="0" borderId="0" xfId="0" applyFont="1" applyProtection="1">
      <alignment vertical="center"/>
    </xf>
    <xf numFmtId="0" fontId="6" fillId="0" borderId="0" xfId="0" applyFont="1" applyFill="1" applyBorder="1" applyAlignment="1" applyProtection="1">
      <alignment horizontal="right" vertical="center"/>
    </xf>
    <xf numFmtId="0" fontId="6" fillId="0" borderId="0" xfId="0" applyFont="1" applyAlignment="1" applyProtection="1">
      <alignment horizontal="right" vertical="center"/>
    </xf>
    <xf numFmtId="0" fontId="4" fillId="0" borderId="0" xfId="0" applyFont="1" applyAlignment="1" applyProtection="1">
      <alignment horizontal="center" vertical="center" shrinkToFit="1"/>
    </xf>
    <xf numFmtId="0" fontId="23" fillId="0" borderId="0" xfId="0" applyFont="1" applyFill="1" applyProtection="1">
      <alignment vertical="center"/>
    </xf>
    <xf numFmtId="0" fontId="4" fillId="0" borderId="0" xfId="0" applyFont="1" applyFill="1" applyProtection="1">
      <alignment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19" fillId="0" borderId="0" xfId="0" applyFont="1" applyFill="1" applyBorder="1" applyAlignment="1" applyProtection="1">
      <alignment vertical="center"/>
    </xf>
    <xf numFmtId="0" fontId="24" fillId="0" borderId="0" xfId="0" applyFont="1" applyFill="1" applyBorder="1" applyAlignment="1" applyProtection="1">
      <alignment horizontal="left" vertical="top"/>
    </xf>
    <xf numFmtId="0" fontId="6" fillId="0" borderId="0" xfId="0" applyFont="1" applyFill="1" applyProtection="1">
      <alignment vertical="center"/>
    </xf>
    <xf numFmtId="0" fontId="6" fillId="0" borderId="0" xfId="0" applyFont="1" applyFill="1" applyBorder="1" applyAlignment="1" applyProtection="1">
      <alignment vertical="center" wrapText="1"/>
    </xf>
    <xf numFmtId="0" fontId="15" fillId="7" borderId="0" xfId="0" applyFont="1" applyFill="1" applyBorder="1" applyAlignment="1" applyProtection="1">
      <alignment vertical="top"/>
    </xf>
    <xf numFmtId="0" fontId="15" fillId="7" borderId="0" xfId="0" applyFont="1" applyFill="1" applyBorder="1" applyAlignment="1" applyProtection="1">
      <alignment vertical="top" wrapText="1"/>
    </xf>
    <xf numFmtId="0" fontId="12" fillId="0" borderId="0" xfId="0" applyFont="1" applyProtection="1">
      <alignment vertical="center"/>
    </xf>
    <xf numFmtId="0" fontId="6" fillId="0" borderId="0" xfId="0" applyFont="1" applyFill="1" applyAlignment="1" applyProtection="1">
      <alignment horizontal="left"/>
    </xf>
    <xf numFmtId="0" fontId="4" fillId="0" borderId="4" xfId="0" applyFont="1" applyBorder="1" applyProtection="1">
      <alignment vertical="center"/>
    </xf>
    <xf numFmtId="0" fontId="22" fillId="0" borderId="0" xfId="0" applyFont="1" applyFill="1" applyBorder="1" applyAlignment="1" applyProtection="1">
      <alignment vertical="center" wrapText="1"/>
    </xf>
    <xf numFmtId="0" fontId="22" fillId="0" borderId="0" xfId="0" applyFont="1" applyFill="1" applyBorder="1" applyAlignment="1" applyProtection="1">
      <alignment vertical="center"/>
    </xf>
    <xf numFmtId="0" fontId="4" fillId="0" borderId="0" xfId="0" applyFont="1" applyBorder="1" applyAlignment="1" applyProtection="1">
      <alignment vertical="center"/>
    </xf>
    <xf numFmtId="0" fontId="25" fillId="0" borderId="0" xfId="0" applyFont="1" applyBorder="1" applyAlignment="1" applyProtection="1">
      <alignment vertical="top"/>
    </xf>
    <xf numFmtId="0" fontId="4" fillId="0" borderId="0" xfId="0" applyFont="1" applyBorder="1" applyAlignment="1" applyProtection="1">
      <alignment vertical="top"/>
    </xf>
    <xf numFmtId="0" fontId="15" fillId="0" borderId="0" xfId="0" applyFont="1" applyBorder="1" applyAlignment="1" applyProtection="1">
      <alignment vertical="top"/>
    </xf>
    <xf numFmtId="0" fontId="6" fillId="0" borderId="0" xfId="0" applyFont="1" applyFill="1" applyBorder="1" applyProtection="1">
      <alignment vertical="center"/>
    </xf>
    <xf numFmtId="0" fontId="19" fillId="0" borderId="0" xfId="0" applyFont="1" applyProtection="1">
      <alignment vertical="center"/>
    </xf>
    <xf numFmtId="0" fontId="4" fillId="7" borderId="0" xfId="0" applyFont="1" applyFill="1" applyBorder="1" applyProtection="1">
      <alignment vertical="center"/>
    </xf>
    <xf numFmtId="0" fontId="6" fillId="7" borderId="0" xfId="0" applyFont="1" applyFill="1" applyBorder="1" applyProtection="1">
      <alignment vertical="center"/>
    </xf>
    <xf numFmtId="0" fontId="6" fillId="7" borderId="0" xfId="0" applyFont="1" applyFill="1" applyBorder="1" applyAlignment="1" applyProtection="1">
      <alignment horizontal="right" vertical="center"/>
    </xf>
    <xf numFmtId="0" fontId="25" fillId="0" borderId="0" xfId="0" applyFont="1" applyFill="1" applyBorder="1" applyProtection="1">
      <alignment vertical="center"/>
    </xf>
    <xf numFmtId="0" fontId="21" fillId="0" borderId="0" xfId="0" applyFont="1" applyFill="1" applyBorder="1" applyProtection="1">
      <alignment vertical="center"/>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vertical="center"/>
    </xf>
    <xf numFmtId="177" fontId="9" fillId="4" borderId="141" xfId="0" applyNumberFormat="1" applyFont="1" applyFill="1" applyBorder="1" applyAlignment="1" applyProtection="1">
      <alignment horizontal="center" vertical="center"/>
    </xf>
    <xf numFmtId="177" fontId="9" fillId="4" borderId="37" xfId="0" applyNumberFormat="1" applyFont="1" applyFill="1" applyBorder="1" applyAlignment="1" applyProtection="1">
      <alignment horizontal="center" vertical="center"/>
    </xf>
    <xf numFmtId="0" fontId="6" fillId="3" borderId="142" xfId="0" applyFont="1" applyFill="1" applyBorder="1" applyAlignment="1" applyProtection="1">
      <alignment horizontal="center" vertical="center"/>
    </xf>
    <xf numFmtId="0" fontId="4" fillId="5" borderId="11"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locked="0"/>
    </xf>
    <xf numFmtId="0" fontId="4" fillId="5" borderId="39" xfId="0" applyFont="1" applyFill="1" applyBorder="1" applyAlignment="1" applyProtection="1">
      <alignment horizontal="center" vertical="center"/>
      <protection locked="0"/>
    </xf>
    <xf numFmtId="0" fontId="4" fillId="5" borderId="34"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0" fontId="4" fillId="0" borderId="32" xfId="0" applyFont="1" applyBorder="1" applyAlignment="1" applyProtection="1">
      <alignment vertical="top"/>
      <protection locked="0"/>
    </xf>
    <xf numFmtId="0" fontId="4" fillId="0" borderId="33" xfId="0" applyFont="1" applyBorder="1" applyAlignment="1" applyProtection="1">
      <alignment vertical="top"/>
      <protection locked="0"/>
    </xf>
    <xf numFmtId="0" fontId="4" fillId="0" borderId="34" xfId="0" applyFont="1" applyBorder="1" applyAlignment="1" applyProtection="1">
      <alignment vertical="top"/>
      <protection locked="0"/>
    </xf>
    <xf numFmtId="0" fontId="4" fillId="0" borderId="35" xfId="0" applyFont="1" applyBorder="1" applyAlignment="1" applyProtection="1">
      <alignment vertical="top"/>
      <protection locked="0"/>
    </xf>
    <xf numFmtId="0" fontId="4" fillId="0" borderId="36" xfId="0" applyFont="1" applyBorder="1" applyAlignment="1" applyProtection="1">
      <alignment vertical="top"/>
      <protection locked="0"/>
    </xf>
    <xf numFmtId="0" fontId="4" fillId="0" borderId="37" xfId="0" applyFont="1" applyBorder="1" applyAlignment="1" applyProtection="1">
      <alignment vertical="top"/>
      <protection locked="0"/>
    </xf>
    <xf numFmtId="0" fontId="6" fillId="6" borderId="94" xfId="0" applyFont="1" applyFill="1" applyBorder="1" applyAlignment="1" applyProtection="1">
      <alignment horizontal="center" vertical="center" wrapText="1"/>
      <protection locked="0"/>
    </xf>
    <xf numFmtId="0" fontId="6" fillId="6" borderId="9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right" vertical="center"/>
    </xf>
    <xf numFmtId="0" fontId="6" fillId="0" borderId="0" xfId="0" applyFont="1" applyAlignment="1" applyProtection="1">
      <alignment horizontal="right" vertical="center"/>
    </xf>
    <xf numFmtId="0" fontId="8" fillId="0" borderId="0" xfId="0" applyFont="1" applyFill="1" applyAlignment="1" applyProtection="1">
      <alignment horizontal="center" vertical="center" shrinkToFit="1"/>
    </xf>
    <xf numFmtId="0" fontId="4" fillId="0" borderId="0" xfId="0" applyFont="1" applyAlignment="1" applyProtection="1">
      <alignment horizontal="center" vertical="center" shrinkToFit="1"/>
    </xf>
    <xf numFmtId="0" fontId="24" fillId="0" borderId="32" xfId="0" applyFont="1" applyFill="1" applyBorder="1" applyAlignment="1" applyProtection="1">
      <alignment horizontal="left" vertical="top" wrapText="1"/>
      <protection locked="0"/>
    </xf>
    <xf numFmtId="0" fontId="24" fillId="0" borderId="33" xfId="0" applyFont="1" applyFill="1" applyBorder="1" applyAlignment="1" applyProtection="1">
      <alignment horizontal="left" vertical="top"/>
      <protection locked="0"/>
    </xf>
    <xf numFmtId="0" fontId="24" fillId="0" borderId="34" xfId="0" applyFont="1" applyFill="1" applyBorder="1" applyAlignment="1" applyProtection="1">
      <alignment horizontal="left" vertical="top"/>
      <protection locked="0"/>
    </xf>
    <xf numFmtId="0" fontId="24" fillId="0" borderId="1" xfId="0" applyFont="1" applyFill="1" applyBorder="1" applyAlignment="1" applyProtection="1">
      <alignment horizontal="left" vertical="top"/>
      <protection locked="0"/>
    </xf>
    <xf numFmtId="0" fontId="24" fillId="0" borderId="0" xfId="0" applyFont="1" applyFill="1" applyBorder="1" applyAlignment="1" applyProtection="1">
      <alignment horizontal="left" vertical="top"/>
      <protection locked="0"/>
    </xf>
    <xf numFmtId="0" fontId="24" fillId="0" borderId="8" xfId="0" applyFont="1" applyFill="1" applyBorder="1" applyAlignment="1" applyProtection="1">
      <alignment horizontal="left" vertical="top"/>
      <protection locked="0"/>
    </xf>
    <xf numFmtId="0" fontId="24" fillId="0" borderId="35" xfId="0" applyFont="1" applyFill="1" applyBorder="1" applyAlignment="1" applyProtection="1">
      <alignment horizontal="left" vertical="top"/>
      <protection locked="0"/>
    </xf>
    <xf numFmtId="0" fontId="24" fillId="0" borderId="36" xfId="0" applyFont="1" applyFill="1" applyBorder="1" applyAlignment="1" applyProtection="1">
      <alignment horizontal="left" vertical="top"/>
      <protection locked="0"/>
    </xf>
    <xf numFmtId="0" fontId="24" fillId="0" borderId="37" xfId="0" applyFont="1" applyFill="1" applyBorder="1" applyAlignment="1" applyProtection="1">
      <alignment horizontal="left" vertical="top"/>
      <protection locked="0"/>
    </xf>
    <xf numFmtId="0" fontId="6" fillId="3" borderId="32" xfId="0" applyFont="1" applyFill="1" applyBorder="1" applyAlignment="1" applyProtection="1">
      <alignment horizontal="center" vertical="center" wrapText="1"/>
    </xf>
    <xf numFmtId="0" fontId="4" fillId="0" borderId="33" xfId="0" applyFont="1" applyBorder="1" applyAlignment="1" applyProtection="1">
      <alignment vertical="center"/>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25" fillId="7" borderId="14" xfId="0" applyFont="1" applyFill="1" applyBorder="1" applyAlignment="1" applyProtection="1">
      <alignment vertical="center" wrapText="1"/>
    </xf>
    <xf numFmtId="0" fontId="25" fillId="7" borderId="15" xfId="0" applyFont="1" applyFill="1" applyBorder="1" applyAlignment="1" applyProtection="1">
      <alignment vertical="center" wrapText="1"/>
    </xf>
    <xf numFmtId="0" fontId="6" fillId="6" borderId="91" xfId="0" applyFont="1" applyFill="1" applyBorder="1" applyAlignment="1" applyProtection="1">
      <alignment horizontal="center" vertical="center" wrapText="1"/>
      <protection locked="0"/>
    </xf>
    <xf numFmtId="0" fontId="6" fillId="6" borderId="49" xfId="0" applyFont="1" applyFill="1" applyBorder="1" applyAlignment="1" applyProtection="1">
      <alignment horizontal="center" vertical="center" wrapText="1"/>
      <protection locked="0"/>
    </xf>
    <xf numFmtId="0" fontId="6" fillId="6" borderId="92" xfId="0" applyFont="1" applyFill="1" applyBorder="1" applyAlignment="1" applyProtection="1">
      <alignment horizontal="center" vertical="center" wrapText="1"/>
      <protection locked="0"/>
    </xf>
    <xf numFmtId="0" fontId="6" fillId="6" borderId="23" xfId="0" applyFont="1" applyFill="1" applyBorder="1" applyAlignment="1" applyProtection="1">
      <alignment horizontal="center" vertical="center" wrapText="1"/>
      <protection locked="0"/>
    </xf>
    <xf numFmtId="0" fontId="6" fillId="6" borderId="93" xfId="0" applyFont="1" applyFill="1" applyBorder="1" applyAlignment="1" applyProtection="1">
      <alignment horizontal="center" vertical="center" wrapText="1"/>
      <protection locked="0"/>
    </xf>
    <xf numFmtId="0" fontId="6" fillId="6" borderId="28" xfId="0" applyFont="1" applyFill="1" applyBorder="1" applyAlignment="1" applyProtection="1">
      <alignment horizontal="center" vertical="center" wrapText="1"/>
      <protection locked="0"/>
    </xf>
    <xf numFmtId="0" fontId="4" fillId="7" borderId="6" xfId="0" applyFont="1" applyFill="1" applyBorder="1" applyAlignment="1" applyProtection="1">
      <alignment horizontal="left" vertical="center"/>
    </xf>
    <xf numFmtId="0" fontId="4" fillId="7" borderId="7" xfId="0" applyFont="1" applyFill="1" applyBorder="1" applyAlignment="1" applyProtection="1">
      <alignment horizontal="left" vertical="center"/>
    </xf>
    <xf numFmtId="0" fontId="4" fillId="7" borderId="12" xfId="0" applyFont="1" applyFill="1" applyBorder="1" applyAlignment="1" applyProtection="1">
      <alignment vertical="center"/>
    </xf>
    <xf numFmtId="0" fontId="4" fillId="7" borderId="13" xfId="0" applyFont="1" applyFill="1" applyBorder="1" applyAlignment="1" applyProtection="1">
      <alignment vertical="center"/>
    </xf>
    <xf numFmtId="0" fontId="25" fillId="7" borderId="12" xfId="0" applyFont="1" applyFill="1" applyBorder="1" applyAlignment="1" applyProtection="1">
      <alignment vertical="center"/>
    </xf>
    <xf numFmtId="0" fontId="25" fillId="7" borderId="13" xfId="0" applyFont="1" applyFill="1" applyBorder="1" applyAlignment="1" applyProtection="1">
      <alignment vertical="center"/>
    </xf>
    <xf numFmtId="0" fontId="15" fillId="7" borderId="3" xfId="0" applyFont="1" applyFill="1" applyBorder="1" applyAlignment="1" applyProtection="1">
      <alignment vertical="center" wrapText="1"/>
    </xf>
    <xf numFmtId="0" fontId="15" fillId="7" borderId="4" xfId="0" applyFont="1" applyFill="1" applyBorder="1" applyAlignment="1" applyProtection="1">
      <alignment vertical="center" wrapText="1"/>
    </xf>
    <xf numFmtId="0" fontId="15" fillId="7" borderId="33" xfId="0" applyFont="1" applyFill="1" applyBorder="1" applyAlignment="1" applyProtection="1">
      <alignment horizontal="left" vertical="top" wrapText="1"/>
    </xf>
    <xf numFmtId="0" fontId="6" fillId="3" borderId="32" xfId="0" applyFont="1" applyFill="1" applyBorder="1" applyAlignment="1" applyProtection="1">
      <alignment vertical="center" wrapText="1"/>
    </xf>
    <xf numFmtId="0" fontId="4" fillId="0" borderId="34" xfId="0" applyFont="1" applyBorder="1" applyAlignment="1" applyProtection="1">
      <alignment vertical="center"/>
    </xf>
    <xf numFmtId="0" fontId="6" fillId="6" borderId="2"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0" fontId="25" fillId="7" borderId="2" xfId="0" applyFont="1" applyFill="1" applyBorder="1" applyAlignment="1" applyProtection="1">
      <alignment vertical="center" wrapText="1"/>
    </xf>
    <xf numFmtId="0" fontId="25" fillId="7" borderId="3" xfId="0" applyFont="1" applyFill="1" applyBorder="1" applyAlignment="1" applyProtection="1">
      <alignment vertical="center" wrapText="1"/>
    </xf>
    <xf numFmtId="0" fontId="25" fillId="7" borderId="4" xfId="0" applyFont="1" applyFill="1" applyBorder="1" applyAlignment="1" applyProtection="1">
      <alignment vertical="center" wrapText="1"/>
    </xf>
    <xf numFmtId="0" fontId="4" fillId="7" borderId="12" xfId="0" applyFont="1" applyFill="1" applyBorder="1" applyAlignment="1" applyProtection="1">
      <alignment vertical="center" wrapText="1"/>
    </xf>
    <xf numFmtId="0" fontId="4" fillId="7" borderId="13" xfId="0" applyFont="1" applyFill="1" applyBorder="1" applyAlignment="1" applyProtection="1">
      <alignment vertical="center" wrapText="1"/>
    </xf>
    <xf numFmtId="0" fontId="6" fillId="0" borderId="0" xfId="0" applyFont="1" applyAlignment="1" applyProtection="1">
      <alignment wrapText="1"/>
    </xf>
    <xf numFmtId="0" fontId="6" fillId="6" borderId="0" xfId="0" applyFont="1" applyFill="1" applyAlignment="1" applyProtection="1">
      <alignment vertical="center"/>
      <protection locked="0"/>
    </xf>
    <xf numFmtId="0" fontId="21" fillId="6" borderId="0" xfId="0" applyFont="1" applyFill="1" applyBorder="1" applyAlignment="1" applyProtection="1">
      <alignment vertical="center"/>
      <protection locked="0"/>
    </xf>
    <xf numFmtId="0" fontId="6" fillId="3" borderId="2" xfId="0" applyFont="1" applyFill="1" applyBorder="1" applyAlignment="1" applyProtection="1">
      <alignment vertical="center" wrapText="1"/>
    </xf>
    <xf numFmtId="0" fontId="6" fillId="3" borderId="3" xfId="0" applyFont="1" applyFill="1" applyBorder="1" applyAlignment="1" applyProtection="1">
      <alignment vertical="center" wrapText="1"/>
    </xf>
    <xf numFmtId="0" fontId="6" fillId="3" borderId="4" xfId="0" applyFont="1" applyFill="1" applyBorder="1" applyAlignment="1" applyProtection="1">
      <alignment vertical="center" wrapText="1"/>
    </xf>
    <xf numFmtId="0" fontId="4" fillId="8" borderId="0" xfId="0" applyFont="1" applyFill="1" applyProtection="1">
      <alignment vertical="center"/>
    </xf>
    <xf numFmtId="0" fontId="6" fillId="0" borderId="36" xfId="0" applyFont="1" applyBorder="1" applyAlignment="1" applyProtection="1">
      <alignment shrinkToFit="1"/>
    </xf>
    <xf numFmtId="0" fontId="25" fillId="0" borderId="2" xfId="0" applyFont="1" applyBorder="1" applyAlignment="1" applyProtection="1">
      <alignment vertical="center"/>
    </xf>
    <xf numFmtId="0" fontId="25" fillId="0" borderId="3" xfId="0" applyFont="1" applyBorder="1" applyAlignment="1" applyProtection="1">
      <alignment vertical="center"/>
    </xf>
    <xf numFmtId="0" fontId="4" fillId="0" borderId="0" xfId="0" applyFont="1" applyFill="1" applyBorder="1" applyAlignment="1" applyProtection="1">
      <alignment horizontal="center" vertical="center"/>
    </xf>
    <xf numFmtId="0" fontId="6" fillId="6" borderId="0" xfId="0" applyFont="1" applyFill="1" applyBorder="1" applyAlignment="1" applyProtection="1">
      <alignment vertical="center" shrinkToFit="1"/>
      <protection locked="0"/>
    </xf>
    <xf numFmtId="0" fontId="6" fillId="0" borderId="0" xfId="0" applyFont="1" applyFill="1" applyBorder="1" applyAlignment="1" applyProtection="1">
      <alignment horizontal="center" vertical="center"/>
    </xf>
    <xf numFmtId="0" fontId="6" fillId="6" borderId="0" xfId="0" applyFont="1" applyFill="1" applyProtection="1">
      <alignment vertical="center"/>
      <protection locked="0"/>
    </xf>
    <xf numFmtId="0" fontId="6" fillId="0" borderId="0" xfId="0" applyFont="1" applyFill="1" applyBorder="1" applyAlignment="1" applyProtection="1">
      <alignment horizontal="center" vertical="center" shrinkToFit="1"/>
    </xf>
    <xf numFmtId="0" fontId="21" fillId="7"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shrinkToFit="1"/>
    </xf>
    <xf numFmtId="0" fontId="14" fillId="3" borderId="3" xfId="0" applyFont="1" applyFill="1" applyBorder="1" applyAlignment="1" applyProtection="1">
      <alignment horizontal="center" vertical="center" shrinkToFit="1"/>
    </xf>
    <xf numFmtId="0" fontId="14" fillId="3" borderId="4" xfId="0" applyFont="1" applyFill="1" applyBorder="1" applyAlignment="1" applyProtection="1">
      <alignment horizontal="center" vertical="center" shrinkToFit="1"/>
    </xf>
    <xf numFmtId="0" fontId="13" fillId="0" borderId="40" xfId="0" applyFont="1" applyBorder="1" applyAlignment="1" applyProtection="1">
      <alignment horizontal="center" vertical="center" shrinkToFit="1"/>
    </xf>
    <xf numFmtId="0" fontId="13" fillId="0" borderId="6" xfId="0" applyFont="1" applyBorder="1" applyAlignment="1" applyProtection="1">
      <alignment horizontal="center" vertical="center" shrinkToFit="1"/>
    </xf>
    <xf numFmtId="38" fontId="16" fillId="11" borderId="6" xfId="1" applyFont="1" applyFill="1" applyBorder="1" applyAlignment="1" applyProtection="1">
      <alignment horizontal="right" vertical="center" shrinkToFit="1"/>
    </xf>
    <xf numFmtId="0" fontId="13" fillId="0" borderId="107" xfId="0" applyFont="1" applyBorder="1" applyAlignment="1" applyProtection="1">
      <alignment horizontal="center" vertical="center" shrinkToFit="1"/>
    </xf>
    <xf numFmtId="0" fontId="13" fillId="0" borderId="12" xfId="0" applyFont="1" applyBorder="1" applyAlignment="1" applyProtection="1">
      <alignment horizontal="center" vertical="center" shrinkToFit="1"/>
    </xf>
    <xf numFmtId="38" fontId="16" fillId="11" borderId="12" xfId="1" applyFont="1" applyFill="1" applyBorder="1" applyAlignment="1" applyProtection="1">
      <alignment horizontal="right" vertical="center" shrinkToFit="1"/>
    </xf>
    <xf numFmtId="0" fontId="13" fillId="0" borderId="84" xfId="0" applyFont="1" applyBorder="1" applyAlignment="1" applyProtection="1">
      <alignment horizontal="center" vertical="center" shrinkToFit="1"/>
    </xf>
    <xf numFmtId="0" fontId="13" fillId="0" borderId="82" xfId="0" applyFont="1" applyBorder="1" applyAlignment="1" applyProtection="1">
      <alignment horizontal="center" vertical="center" shrinkToFit="1"/>
    </xf>
    <xf numFmtId="38" fontId="16" fillId="11" borderId="118" xfId="1" applyFont="1" applyFill="1" applyBorder="1" applyAlignment="1" applyProtection="1">
      <alignment horizontal="right" vertical="center" shrinkToFit="1"/>
    </xf>
    <xf numFmtId="0" fontId="13" fillId="0" borderId="114" xfId="0" applyFont="1" applyBorder="1" applyAlignment="1" applyProtection="1">
      <alignment horizontal="center" vertical="center" shrinkToFit="1"/>
    </xf>
    <xf numFmtId="0" fontId="13" fillId="0" borderId="106" xfId="0" applyFont="1" applyBorder="1" applyAlignment="1" applyProtection="1">
      <alignment horizontal="center" vertical="center" shrinkToFit="1"/>
    </xf>
    <xf numFmtId="38" fontId="13" fillId="3" borderId="106" xfId="1" applyFont="1" applyFill="1" applyBorder="1" applyAlignment="1" applyProtection="1">
      <alignment horizontal="right" vertical="center" shrinkToFit="1"/>
    </xf>
    <xf numFmtId="0" fontId="14" fillId="0" borderId="0" xfId="0" applyFont="1" applyBorder="1" applyAlignment="1" applyProtection="1">
      <alignment horizontal="left" vertical="center" shrinkToFit="1"/>
    </xf>
    <xf numFmtId="0" fontId="14" fillId="0" borderId="0" xfId="0" applyFont="1" applyBorder="1" applyAlignment="1" applyProtection="1">
      <alignment horizontal="left" shrinkToFit="1"/>
    </xf>
    <xf numFmtId="176" fontId="9" fillId="5" borderId="29" xfId="0" applyNumberFormat="1" applyFont="1" applyFill="1" applyBorder="1" applyAlignment="1" applyProtection="1">
      <alignment horizontal="center" vertical="center"/>
    </xf>
    <xf numFmtId="0" fontId="6" fillId="5" borderId="25" xfId="0" applyFont="1" applyFill="1" applyBorder="1" applyAlignment="1" applyProtection="1">
      <alignment horizontal="center" vertical="center"/>
    </xf>
    <xf numFmtId="0" fontId="8" fillId="0" borderId="3" xfId="0" applyFont="1" applyBorder="1" applyAlignment="1" applyProtection="1">
      <alignment vertical="center"/>
    </xf>
    <xf numFmtId="0" fontId="8" fillId="0" borderId="4" xfId="0" applyFont="1" applyBorder="1" applyAlignment="1" applyProtection="1">
      <alignment vertical="center"/>
    </xf>
    <xf numFmtId="0" fontId="8" fillId="0" borderId="36" xfId="0" applyFont="1" applyBorder="1" applyAlignment="1" applyProtection="1">
      <alignment vertical="center"/>
    </xf>
    <xf numFmtId="0" fontId="8" fillId="0" borderId="37" xfId="0" applyFont="1" applyBorder="1" applyAlignment="1" applyProtection="1">
      <alignment vertical="center"/>
    </xf>
    <xf numFmtId="0" fontId="16" fillId="2" borderId="2" xfId="0" applyFont="1" applyFill="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7" fillId="0" borderId="2" xfId="0" applyFont="1" applyBorder="1" applyAlignment="1" applyProtection="1">
      <alignment horizontal="center" vertical="center"/>
    </xf>
    <xf numFmtId="0" fontId="17" fillId="0" borderId="3" xfId="0" applyFont="1" applyBorder="1" applyAlignment="1" applyProtection="1">
      <alignment horizontal="center" vertical="center"/>
    </xf>
    <xf numFmtId="0" fontId="13" fillId="0" borderId="0" xfId="0" applyFont="1" applyBorder="1" applyAlignment="1" applyProtection="1">
      <alignment horizontal="center" vertical="center" shrinkToFit="1"/>
    </xf>
    <xf numFmtId="0" fontId="13" fillId="0" borderId="8" xfId="0" applyFont="1" applyBorder="1" applyAlignment="1" applyProtection="1">
      <alignment horizontal="center" vertical="center" shrinkToFit="1"/>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3" borderId="3" xfId="0" applyFont="1" applyFill="1" applyBorder="1" applyAlignment="1" applyProtection="1">
      <alignment horizontal="center" vertical="center" shrinkToFit="1"/>
    </xf>
    <xf numFmtId="0" fontId="16" fillId="0" borderId="3" xfId="0" applyFont="1" applyBorder="1" applyAlignment="1" applyProtection="1">
      <alignment horizontal="center" vertical="center" shrinkToFit="1"/>
    </xf>
    <xf numFmtId="0" fontId="16" fillId="0" borderId="4" xfId="0" applyFont="1" applyBorder="1" applyAlignment="1" applyProtection="1">
      <alignment horizontal="center" vertical="center" shrinkToFit="1"/>
    </xf>
    <xf numFmtId="0" fontId="16" fillId="0" borderId="2"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176" fontId="9" fillId="5" borderId="34" xfId="0" applyNumberFormat="1"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4" fillId="0" borderId="0" xfId="0" applyFont="1" applyAlignment="1" applyProtection="1">
      <alignment horizontal="center" vertical="center" wrapText="1"/>
    </xf>
    <xf numFmtId="181" fontId="6" fillId="3" borderId="81" xfId="0" applyNumberFormat="1" applyFont="1" applyFill="1" applyBorder="1" applyAlignment="1" applyProtection="1">
      <alignment horizontal="center"/>
    </xf>
    <xf numFmtId="181" fontId="6" fillId="3" borderId="76" xfId="0" applyNumberFormat="1" applyFont="1" applyFill="1" applyBorder="1" applyAlignment="1" applyProtection="1">
      <alignment horizontal="center"/>
    </xf>
    <xf numFmtId="181" fontId="6" fillId="3" borderId="131" xfId="0" applyNumberFormat="1" applyFont="1" applyFill="1" applyBorder="1" applyAlignment="1" applyProtection="1">
      <alignment horizontal="center"/>
    </xf>
    <xf numFmtId="0" fontId="6" fillId="3" borderId="77" xfId="0" applyFont="1" applyFill="1" applyBorder="1" applyAlignment="1" applyProtection="1">
      <alignment horizontal="center"/>
    </xf>
    <xf numFmtId="0" fontId="6" fillId="3" borderId="73" xfId="0" applyFont="1" applyFill="1" applyBorder="1" applyAlignment="1" applyProtection="1">
      <alignment horizontal="center"/>
    </xf>
    <xf numFmtId="0" fontId="6" fillId="3" borderId="128" xfId="0" applyFont="1" applyFill="1" applyBorder="1" applyAlignment="1" applyProtection="1">
      <alignment horizontal="center"/>
    </xf>
    <xf numFmtId="180" fontId="6" fillId="3" borderId="135" xfId="0" applyNumberFormat="1" applyFont="1" applyFill="1" applyBorder="1" applyAlignment="1" applyProtection="1">
      <alignment horizontal="center"/>
    </xf>
    <xf numFmtId="180" fontId="6" fillId="3" borderId="136" xfId="0" applyNumberFormat="1" applyFont="1" applyFill="1" applyBorder="1" applyAlignment="1" applyProtection="1">
      <alignment horizontal="center"/>
    </xf>
    <xf numFmtId="180" fontId="6" fillId="3" borderId="137" xfId="0" applyNumberFormat="1" applyFont="1" applyFill="1" applyBorder="1" applyAlignment="1" applyProtection="1">
      <alignment horizontal="center"/>
    </xf>
    <xf numFmtId="180" fontId="6" fillId="3" borderId="78" xfId="0" applyNumberFormat="1" applyFont="1" applyFill="1" applyBorder="1" applyAlignment="1" applyProtection="1">
      <alignment horizontal="center"/>
    </xf>
    <xf numFmtId="180" fontId="6" fillId="3" borderId="74" xfId="0" applyNumberFormat="1" applyFont="1" applyFill="1" applyBorder="1" applyAlignment="1" applyProtection="1">
      <alignment horizontal="center"/>
    </xf>
    <xf numFmtId="180" fontId="6" fillId="3" borderId="130" xfId="0" applyNumberFormat="1" applyFont="1" applyFill="1" applyBorder="1" applyAlignment="1" applyProtection="1">
      <alignment horizontal="center"/>
    </xf>
    <xf numFmtId="178" fontId="6" fillId="3" borderId="78" xfId="0" applyNumberFormat="1" applyFont="1" applyFill="1" applyBorder="1" applyAlignment="1" applyProtection="1">
      <alignment horizontal="center"/>
    </xf>
    <xf numFmtId="178" fontId="6" fillId="3" borderId="74" xfId="0" applyNumberFormat="1" applyFont="1" applyFill="1" applyBorder="1" applyAlignment="1" applyProtection="1">
      <alignment horizontal="center"/>
    </xf>
    <xf numFmtId="178" fontId="6" fillId="3" borderId="130" xfId="0" applyNumberFormat="1" applyFont="1" applyFill="1" applyBorder="1" applyAlignment="1" applyProtection="1">
      <alignment horizontal="center"/>
    </xf>
    <xf numFmtId="0" fontId="6" fillId="3" borderId="132" xfId="0" applyFont="1" applyFill="1" applyBorder="1" applyAlignment="1" applyProtection="1">
      <alignment horizontal="center"/>
    </xf>
    <xf numFmtId="0" fontId="6" fillId="3" borderId="133" xfId="0" applyFont="1" applyFill="1" applyBorder="1" applyAlignment="1" applyProtection="1">
      <alignment horizontal="center"/>
    </xf>
    <xf numFmtId="0" fontId="6" fillId="3" borderId="134" xfId="0" applyFont="1" applyFill="1" applyBorder="1" applyAlignment="1" applyProtection="1">
      <alignment horizontal="center"/>
    </xf>
    <xf numFmtId="0" fontId="6" fillId="3" borderId="80" xfId="0" applyFont="1" applyFill="1" applyBorder="1" applyAlignment="1" applyProtection="1">
      <alignment horizontal="center"/>
    </xf>
    <xf numFmtId="0" fontId="6" fillId="3" borderId="75" xfId="0" applyFont="1" applyFill="1" applyBorder="1" applyAlignment="1" applyProtection="1">
      <alignment horizontal="center"/>
    </xf>
    <xf numFmtId="0" fontId="6" fillId="3" borderId="123" xfId="0" applyFont="1" applyFill="1" applyBorder="1" applyAlignment="1" applyProtection="1">
      <alignment horizontal="center"/>
    </xf>
    <xf numFmtId="180" fontId="6" fillId="3" borderId="80" xfId="0" applyNumberFormat="1" applyFont="1" applyFill="1" applyBorder="1" applyAlignment="1" applyProtection="1">
      <alignment horizontal="center"/>
    </xf>
    <xf numFmtId="180" fontId="6" fillId="3" borderId="75" xfId="0" applyNumberFormat="1" applyFont="1" applyFill="1" applyBorder="1" applyAlignment="1" applyProtection="1">
      <alignment horizontal="center"/>
    </xf>
    <xf numFmtId="180" fontId="6" fillId="3" borderId="123" xfId="0" applyNumberFormat="1" applyFont="1" applyFill="1" applyBorder="1" applyAlignment="1" applyProtection="1">
      <alignment horizont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35"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0" borderId="37" xfId="0" applyFont="1" applyBorder="1" applyAlignment="1" applyProtection="1">
      <alignment horizontal="center" vertical="center"/>
    </xf>
    <xf numFmtId="0" fontId="17" fillId="0" borderId="4" xfId="0" applyFont="1" applyBorder="1" applyAlignment="1" applyProtection="1">
      <alignment horizontal="center" vertical="center"/>
    </xf>
    <xf numFmtId="0" fontId="14" fillId="12" borderId="119" xfId="0" applyFont="1" applyFill="1" applyBorder="1" applyAlignment="1" applyProtection="1">
      <alignment horizontal="center" vertical="center" shrinkToFit="1"/>
    </xf>
    <xf numFmtId="0" fontId="14" fillId="12" borderId="3" xfId="0" applyFont="1" applyFill="1" applyBorder="1" applyAlignment="1" applyProtection="1">
      <alignment horizontal="center" vertical="center" shrinkToFit="1"/>
    </xf>
    <xf numFmtId="0" fontId="8" fillId="11" borderId="2" xfId="0" applyFont="1" applyFill="1" applyBorder="1" applyAlignment="1" applyProtection="1">
      <alignment horizontal="center"/>
    </xf>
    <xf numFmtId="0" fontId="8" fillId="11" borderId="3" xfId="0" applyFont="1" applyFill="1" applyBorder="1" applyAlignment="1" applyProtection="1">
      <alignment horizontal="center"/>
    </xf>
    <xf numFmtId="0" fontId="8" fillId="11" borderId="4" xfId="0" applyFont="1" applyFill="1" applyBorder="1" applyAlignment="1" applyProtection="1">
      <alignment horizontal="center"/>
    </xf>
    <xf numFmtId="0" fontId="6" fillId="11" borderId="132" xfId="0" applyFont="1" applyFill="1" applyBorder="1" applyAlignment="1" applyProtection="1"/>
    <xf numFmtId="0" fontId="6" fillId="11" borderId="133" xfId="0" applyFont="1" applyFill="1" applyBorder="1" applyAlignment="1" applyProtection="1"/>
    <xf numFmtId="0" fontId="6" fillId="11" borderId="134" xfId="0" applyFont="1" applyFill="1" applyBorder="1" applyAlignment="1" applyProtection="1"/>
    <xf numFmtId="0" fontId="6" fillId="11" borderId="81" xfId="0" applyFont="1" applyFill="1" applyBorder="1" applyAlignment="1" applyProtection="1">
      <alignment horizontal="center" wrapText="1"/>
    </xf>
    <xf numFmtId="0" fontId="6" fillId="11" borderId="76" xfId="0" applyFont="1" applyFill="1" applyBorder="1" applyAlignment="1" applyProtection="1">
      <alignment horizontal="center" wrapText="1"/>
    </xf>
    <xf numFmtId="0" fontId="6" fillId="11" borderId="131" xfId="0" applyFont="1" applyFill="1" applyBorder="1" applyAlignment="1" applyProtection="1">
      <alignment horizontal="center" wrapText="1"/>
    </xf>
    <xf numFmtId="0" fontId="6" fillId="11" borderId="80" xfId="0" applyFont="1" applyFill="1" applyBorder="1" applyAlignment="1" applyProtection="1">
      <alignment horizontal="center" wrapText="1"/>
    </xf>
    <xf numFmtId="0" fontId="6" fillId="11" borderId="75" xfId="0" applyFont="1" applyFill="1" applyBorder="1" applyAlignment="1" applyProtection="1">
      <alignment horizontal="center" wrapText="1"/>
    </xf>
    <xf numFmtId="0" fontId="6" fillId="11" borderId="123" xfId="0" applyFont="1" applyFill="1" applyBorder="1" applyAlignment="1" applyProtection="1">
      <alignment horizontal="center" wrapText="1"/>
    </xf>
    <xf numFmtId="0" fontId="19" fillId="11" borderId="124" xfId="0" applyFont="1" applyFill="1" applyBorder="1" applyAlignment="1">
      <alignment horizontal="center" vertical="center"/>
    </xf>
    <xf numFmtId="0" fontId="19" fillId="11" borderId="6" xfId="0" applyFont="1" applyFill="1" applyBorder="1" applyAlignment="1">
      <alignment horizontal="center" vertical="center"/>
    </xf>
    <xf numFmtId="0" fontId="19" fillId="11" borderId="7" xfId="0" applyFont="1" applyFill="1" applyBorder="1" applyAlignment="1">
      <alignment horizontal="center" vertical="center"/>
    </xf>
  </cellXfs>
  <cellStyles count="2">
    <cellStyle name="桁区切り" xfId="1" builtinId="6"/>
    <cellStyle name="標準" xfId="0" builtinId="0"/>
  </cellStyles>
  <dxfs count="116">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99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34</xdr:col>
      <xdr:colOff>27217</xdr:colOff>
      <xdr:row>11</xdr:row>
      <xdr:rowOff>380999</xdr:rowOff>
    </xdr:from>
    <xdr:ext cx="2735034" cy="179614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5253610" y="4558392"/>
          <a:ext cx="2735034" cy="1796147"/>
        </a:xfrm>
        <a:prstGeom prst="rect">
          <a:avLst/>
        </a:prstGeom>
        <a:solidFill>
          <a:sysClr val="window" lastClr="FFFFFF"/>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400" b="1" u="none">
              <a:latin typeface="BIZ UDPゴシック" panose="020B0400000000000000" pitchFamily="50" charset="-128"/>
              <a:ea typeface="BIZ UDPゴシック" panose="020B0400000000000000" pitchFamily="50" charset="-128"/>
            </a:rPr>
            <a:t>施設内療養費用が</a:t>
          </a:r>
          <a:r>
            <a:rPr kumimoji="1" lang="ja-JP" altLang="en-US" sz="1400" b="1" u="sng">
              <a:latin typeface="BIZ UDPゴシック" panose="020B0400000000000000" pitchFamily="50" charset="-128"/>
              <a:ea typeface="BIZ UDPゴシック" panose="020B0400000000000000" pitchFamily="50" charset="-128"/>
            </a:rPr>
            <a:t>令和</a:t>
          </a:r>
          <a:r>
            <a:rPr kumimoji="1" lang="en-US" altLang="ja-JP" sz="1400" b="1" u="sng">
              <a:latin typeface="BIZ UDPゴシック" panose="020B0400000000000000" pitchFamily="50" charset="-128"/>
              <a:ea typeface="BIZ UDPゴシック" panose="020B0400000000000000" pitchFamily="50" charset="-128"/>
            </a:rPr>
            <a:t>4</a:t>
          </a:r>
          <a:r>
            <a:rPr kumimoji="1" lang="ja-JP" altLang="en-US" sz="1400" b="1" u="sng">
              <a:latin typeface="BIZ UDPゴシック" panose="020B0400000000000000" pitchFamily="50" charset="-128"/>
              <a:ea typeface="BIZ UDPゴシック" panose="020B0400000000000000" pitchFamily="50" charset="-128"/>
            </a:rPr>
            <a:t>年度（令和</a:t>
          </a:r>
          <a:r>
            <a:rPr kumimoji="1" lang="en-US" altLang="ja-JP" sz="1400" b="1" u="sng">
              <a:latin typeface="BIZ UDPゴシック" panose="020B0400000000000000" pitchFamily="50" charset="-128"/>
              <a:ea typeface="BIZ UDPゴシック" panose="020B0400000000000000" pitchFamily="50" charset="-128"/>
            </a:rPr>
            <a:t>5</a:t>
          </a:r>
          <a:r>
            <a:rPr kumimoji="1" lang="ja-JP" altLang="en-US" sz="1400" b="1" u="sng">
              <a:latin typeface="BIZ UDPゴシック" panose="020B0400000000000000" pitchFamily="50" charset="-128"/>
              <a:ea typeface="BIZ UDPゴシック" panose="020B0400000000000000" pitchFamily="50" charset="-128"/>
            </a:rPr>
            <a:t>年</a:t>
          </a:r>
          <a:r>
            <a:rPr kumimoji="1" lang="en-US" altLang="ja-JP" sz="1400" b="1" u="sng">
              <a:latin typeface="BIZ UDPゴシック" panose="020B0400000000000000" pitchFamily="50" charset="-128"/>
              <a:ea typeface="BIZ UDPゴシック" panose="020B0400000000000000" pitchFamily="50" charset="-128"/>
            </a:rPr>
            <a:t>3</a:t>
          </a:r>
          <a:r>
            <a:rPr kumimoji="1" lang="ja-JP" altLang="en-US" sz="1400" b="1" u="sng">
              <a:latin typeface="BIZ UDPゴシック" panose="020B0400000000000000" pitchFamily="50" charset="-128"/>
              <a:ea typeface="BIZ UDPゴシック" panose="020B0400000000000000" pitchFamily="50" charset="-128"/>
            </a:rPr>
            <a:t>月</a:t>
          </a:r>
          <a:r>
            <a:rPr kumimoji="1" lang="en-US" altLang="ja-JP" sz="1400" b="1" u="sng">
              <a:latin typeface="BIZ UDPゴシック" panose="020B0400000000000000" pitchFamily="50" charset="-128"/>
              <a:ea typeface="BIZ UDPゴシック" panose="020B0400000000000000" pitchFamily="50" charset="-128"/>
            </a:rPr>
            <a:t>31</a:t>
          </a:r>
          <a:r>
            <a:rPr kumimoji="1" lang="ja-JP" altLang="en-US" sz="1400" b="1" u="sng">
              <a:latin typeface="BIZ UDPゴシック" panose="020B0400000000000000" pitchFamily="50" charset="-128"/>
              <a:ea typeface="BIZ UDPゴシック" panose="020B0400000000000000" pitchFamily="50" charset="-128"/>
            </a:rPr>
            <a:t>日以前）からまたがっている場合</a:t>
          </a:r>
          <a:r>
            <a:rPr kumimoji="1" lang="ja-JP" altLang="en-US" sz="1400" b="1" u="none">
              <a:latin typeface="BIZ UDPゴシック" panose="020B0400000000000000" pitchFamily="50" charset="-128"/>
              <a:ea typeface="BIZ UDPゴシック" panose="020B0400000000000000" pitchFamily="50" charset="-128"/>
            </a:rPr>
            <a:t>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令和４年度分の申請と令和</a:t>
          </a:r>
          <a:r>
            <a:rPr kumimoji="1" lang="en-US" altLang="ja-JP" sz="1400" b="1" u="sng">
              <a:solidFill>
                <a:srgbClr val="FF0000"/>
              </a:solidFill>
              <a:latin typeface="BIZ UDPゴシック" panose="020B0400000000000000" pitchFamily="50" charset="-128"/>
              <a:ea typeface="BIZ UDPゴシック" panose="020B0400000000000000" pitchFamily="50" charset="-128"/>
            </a:rPr>
            <a:t>5</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年度分の申請をそれぞれ作成いただき、同時に提出してください。</a:t>
          </a:r>
          <a:endParaRPr kumimoji="1" lang="en-US" altLang="ja-JP" sz="1400" b="1" u="sng">
            <a:solidFill>
              <a:srgbClr val="FF0000"/>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xdr:colOff>
      <xdr:row>13</xdr:row>
      <xdr:rowOff>0</xdr:rowOff>
    </xdr:from>
    <xdr:ext cx="2639786" cy="19009178"/>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415394" y="4939393"/>
          <a:ext cx="2639786" cy="19009178"/>
        </a:xfrm>
        <a:prstGeom prst="rect">
          <a:avLst/>
        </a:prstGeom>
        <a:solidFill>
          <a:sysClr val="window" lastClr="FFFFFF"/>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kumimoji="1" lang="en-US" altLang="ja-JP" sz="2800" b="1" u="sng">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令和</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年</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7</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日以前の費用は、別途「</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7</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日までの申請」として、申請書を作成してください。</a:t>
          </a:r>
          <a:endPar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800" b="1" u="none">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7</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日以前から</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8</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日以降にまたがって施設内療養が発生している場合は、</a:t>
          </a:r>
          <a:r>
            <a:rPr kumimoji="1" lang="en-US" altLang="ja-JP" sz="1800" b="1" u="sng">
              <a:solidFill>
                <a:srgbClr val="FF0000"/>
              </a:solidFill>
              <a:latin typeface="BIZ UDPゴシック" panose="020B0400000000000000" pitchFamily="50" charset="-128"/>
              <a:ea typeface="BIZ UDPゴシック" panose="020B0400000000000000" pitchFamily="50" charset="-128"/>
            </a:rPr>
            <a:t>5</a:t>
          </a:r>
          <a:r>
            <a:rPr kumimoji="1" lang="ja-JP" altLang="en-US" sz="1800" b="1" u="sng">
              <a:solidFill>
                <a:srgbClr val="FF0000"/>
              </a:solidFill>
              <a:latin typeface="BIZ UDPゴシック" panose="020B0400000000000000" pitchFamily="50" charset="-128"/>
              <a:ea typeface="BIZ UDPゴシック" panose="020B0400000000000000" pitchFamily="50" charset="-128"/>
            </a:rPr>
            <a:t>月</a:t>
          </a:r>
          <a:r>
            <a:rPr kumimoji="1" lang="en-US" altLang="ja-JP" sz="1800" b="1" u="sng">
              <a:solidFill>
                <a:srgbClr val="FF0000"/>
              </a:solidFill>
              <a:latin typeface="BIZ UDPゴシック" panose="020B0400000000000000" pitchFamily="50" charset="-128"/>
              <a:ea typeface="BIZ UDPゴシック" panose="020B0400000000000000" pitchFamily="50" charset="-128"/>
            </a:rPr>
            <a:t>7</a:t>
          </a:r>
          <a:r>
            <a:rPr kumimoji="1" lang="ja-JP" altLang="en-US" sz="1800" b="1" u="sng">
              <a:solidFill>
                <a:srgbClr val="FF0000"/>
              </a:solidFill>
              <a:latin typeface="BIZ UDPゴシック" panose="020B0400000000000000" pitchFamily="50" charset="-128"/>
              <a:ea typeface="BIZ UDPゴシック" panose="020B0400000000000000" pitchFamily="50" charset="-128"/>
            </a:rPr>
            <a:t>日以前の申請と</a:t>
          </a:r>
          <a:r>
            <a:rPr kumimoji="1" lang="en-US" altLang="ja-JP" sz="1800" b="1" u="sng">
              <a:solidFill>
                <a:srgbClr val="FF0000"/>
              </a:solidFill>
              <a:latin typeface="BIZ UDPゴシック" panose="020B0400000000000000" pitchFamily="50" charset="-128"/>
              <a:ea typeface="BIZ UDPゴシック" panose="020B0400000000000000" pitchFamily="50" charset="-128"/>
            </a:rPr>
            <a:t>5</a:t>
          </a:r>
          <a:r>
            <a:rPr kumimoji="1" lang="ja-JP" altLang="en-US" sz="1800" b="1" u="sng">
              <a:solidFill>
                <a:srgbClr val="FF0000"/>
              </a:solidFill>
              <a:latin typeface="BIZ UDPゴシック" panose="020B0400000000000000" pitchFamily="50" charset="-128"/>
              <a:ea typeface="BIZ UDPゴシック" panose="020B0400000000000000" pitchFamily="50" charset="-128"/>
            </a:rPr>
            <a:t>月</a:t>
          </a:r>
          <a:r>
            <a:rPr kumimoji="1" lang="en-US" altLang="ja-JP" sz="1800" b="1" u="sng">
              <a:solidFill>
                <a:srgbClr val="FF0000"/>
              </a:solidFill>
              <a:latin typeface="BIZ UDPゴシック" panose="020B0400000000000000" pitchFamily="50" charset="-128"/>
              <a:ea typeface="BIZ UDPゴシック" panose="020B0400000000000000" pitchFamily="50" charset="-128"/>
            </a:rPr>
            <a:t>8</a:t>
          </a:r>
          <a:r>
            <a:rPr kumimoji="1" lang="ja-JP" altLang="en-US" sz="1800" b="1" u="sng">
              <a:solidFill>
                <a:srgbClr val="FF0000"/>
              </a:solidFill>
              <a:latin typeface="BIZ UDPゴシック" panose="020B0400000000000000" pitchFamily="50" charset="-128"/>
              <a:ea typeface="BIZ UDPゴシック" panose="020B0400000000000000" pitchFamily="50" charset="-128"/>
            </a:rPr>
            <a:t>日以降の申請をそれぞれ作成いただき、同時に提出してください。</a:t>
          </a:r>
        </a:p>
        <a:p>
          <a:pPr algn="l"/>
          <a:endParaRPr kumimoji="1" lang="en-US" altLang="ja-JP" sz="1800" b="1" u="sng">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800" b="1" u="sng">
            <a:solidFill>
              <a:srgbClr val="FF0000"/>
            </a:solidFill>
            <a:latin typeface="BIZ UDPゴシック" panose="020B0400000000000000" pitchFamily="50" charset="-128"/>
            <a:ea typeface="BIZ UDPゴシック" panose="020B0400000000000000" pitchFamily="50"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ref.osaka.lg.jp/doc/&#9632;&#24863;&#26579;&#30151;&#23550;&#31574;T/&#20196;&#21644;3&#24180;&#24230;/01-1%20&#9733;&#9733;&#9733;&#12469;&#12540;&#12499;&#12473;&#25552;&#20379;&#20307;&#21046;&#30906;&#20445;&#20107;&#26989;/97%20&#9733;&#26045;&#35373;&#20869;&#30274;&#39178;/04%20&#27096;&#24335;/&#27096;&#24335;&#65288;&#12459;&#12524;&#12531;&#12480;&#12540;&#32113;&#21512;&#29256;&#12398;&#12452;&#12513;&#12540;&#12472;&#12391;&#12377;&#65289;&#65288;&#20307;&#35009;&#65286;&#35336;&#31639;&#24335;&#12414;&#12384;&#12391;&#1237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様式 (2)"/>
      <sheetName val="プロジェクトのスケジュール (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89"/>
  <sheetViews>
    <sheetView tabSelected="1" view="pageBreakPreview" zoomScaleNormal="100" zoomScaleSheetLayoutView="100" workbookViewId="0">
      <selection activeCell="P54" sqref="P54:AI54"/>
    </sheetView>
  </sheetViews>
  <sheetFormatPr defaultRowHeight="15.75" x14ac:dyDescent="0.4"/>
  <cols>
    <col min="1" max="11" width="2.5" style="306" customWidth="1"/>
    <col min="12" max="12" width="10.625" style="306" customWidth="1"/>
    <col min="13" max="13" width="5.625" style="306" customWidth="1"/>
    <col min="14" max="15" width="4.375" style="306" customWidth="1"/>
    <col min="16" max="36" width="2.5" style="306" customWidth="1"/>
    <col min="37" max="16384" width="9" style="306"/>
  </cols>
  <sheetData>
    <row r="1" spans="1:36" ht="22.5" customHeight="1" x14ac:dyDescent="0.4">
      <c r="A1" s="356" t="s">
        <v>166</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row>
    <row r="2" spans="1:36" ht="22.5" customHeight="1" x14ac:dyDescent="0.4">
      <c r="A2" s="307"/>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row>
    <row r="3" spans="1:36" ht="11.25" customHeight="1" x14ac:dyDescent="0.4">
      <c r="A3" s="358" t="s">
        <v>18</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row>
    <row r="4" spans="1:36" ht="11.25" customHeight="1" x14ac:dyDescent="0.4">
      <c r="A4" s="359"/>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row>
    <row r="5" spans="1:36" ht="22.5" customHeight="1" x14ac:dyDescent="0.4">
      <c r="A5" s="309"/>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row>
    <row r="6" spans="1:36" ht="22.5" customHeight="1" thickBot="1" x14ac:dyDescent="0.45">
      <c r="A6" s="309"/>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row>
    <row r="7" spans="1:36" ht="16.5" hidden="1" thickBot="1" x14ac:dyDescent="0.45">
      <c r="A7" s="310" t="s">
        <v>157</v>
      </c>
      <c r="B7" s="311"/>
      <c r="C7" s="311"/>
      <c r="D7" s="311"/>
      <c r="E7" s="311"/>
      <c r="F7" s="311"/>
      <c r="G7" s="311"/>
      <c r="H7" s="311"/>
      <c r="I7" s="311"/>
      <c r="J7" s="311"/>
      <c r="K7" s="311"/>
      <c r="L7" s="311"/>
      <c r="M7" s="311"/>
      <c r="N7" s="311"/>
      <c r="O7" s="311"/>
      <c r="P7" s="311"/>
      <c r="Q7" s="311"/>
      <c r="R7" s="312"/>
      <c r="S7" s="312"/>
      <c r="T7" s="312"/>
      <c r="U7" s="312"/>
      <c r="V7" s="312"/>
      <c r="W7" s="312"/>
      <c r="X7" s="312"/>
      <c r="Y7" s="312"/>
      <c r="Z7" s="312"/>
      <c r="AA7" s="313"/>
      <c r="AB7" s="313"/>
      <c r="AC7" s="313"/>
      <c r="AD7" s="313"/>
      <c r="AE7" s="313"/>
      <c r="AF7" s="313"/>
      <c r="AG7" s="313"/>
      <c r="AH7" s="313"/>
      <c r="AI7" s="313"/>
    </row>
    <row r="8" spans="1:36" ht="22.5" hidden="1" customHeight="1" x14ac:dyDescent="0.4">
      <c r="A8" s="314"/>
      <c r="B8" s="360" t="s">
        <v>19</v>
      </c>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2"/>
      <c r="AJ8" s="314"/>
    </row>
    <row r="9" spans="1:36" ht="22.5" hidden="1" customHeight="1" x14ac:dyDescent="0.4">
      <c r="A9" s="314"/>
      <c r="B9" s="363"/>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5"/>
      <c r="AJ9" s="314"/>
    </row>
    <row r="10" spans="1:36" ht="22.5" hidden="1" customHeight="1" x14ac:dyDescent="0.4">
      <c r="A10" s="314"/>
      <c r="B10" s="363"/>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5"/>
      <c r="AJ10" s="314"/>
    </row>
    <row r="11" spans="1:36" ht="22.5" hidden="1" customHeight="1" x14ac:dyDescent="0.4">
      <c r="A11" s="314"/>
      <c r="B11" s="363"/>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5"/>
      <c r="AJ11" s="314"/>
    </row>
    <row r="12" spans="1:36" ht="22.5" hidden="1" customHeight="1" x14ac:dyDescent="0.4">
      <c r="A12" s="314"/>
      <c r="B12" s="363"/>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5"/>
      <c r="AJ12" s="314"/>
    </row>
    <row r="13" spans="1:36" ht="22.5" hidden="1" customHeight="1" thickBot="1" x14ac:dyDescent="0.45">
      <c r="A13" s="314"/>
      <c r="B13" s="366"/>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8"/>
      <c r="AJ13" s="314"/>
    </row>
    <row r="14" spans="1:36" ht="22.5" customHeight="1" thickBot="1" x14ac:dyDescent="0.45">
      <c r="A14" s="314"/>
      <c r="B14" s="416" t="s">
        <v>58</v>
      </c>
      <c r="C14" s="417"/>
      <c r="D14" s="417"/>
      <c r="E14" s="417"/>
      <c r="F14" s="417"/>
      <c r="G14" s="417"/>
      <c r="H14" s="417"/>
      <c r="I14" s="417"/>
      <c r="J14" s="417"/>
      <c r="K14" s="417"/>
      <c r="L14" s="417"/>
      <c r="M14" s="418"/>
      <c r="N14" s="315"/>
      <c r="O14" s="315"/>
      <c r="P14" s="315"/>
      <c r="Q14" s="315"/>
      <c r="R14" s="315"/>
      <c r="S14" s="315"/>
      <c r="T14" s="315"/>
      <c r="U14" s="315"/>
      <c r="V14" s="315"/>
      <c r="W14" s="315"/>
      <c r="AJ14" s="314"/>
    </row>
    <row r="15" spans="1:36" ht="22.5" customHeight="1" x14ac:dyDescent="0.4">
      <c r="A15" s="314"/>
      <c r="B15" s="114" t="s">
        <v>3</v>
      </c>
      <c r="C15" s="419" t="s">
        <v>34</v>
      </c>
      <c r="D15" s="420"/>
      <c r="E15" s="420"/>
      <c r="F15" s="420"/>
      <c r="G15" s="420"/>
      <c r="H15" s="420"/>
      <c r="I15" s="420"/>
      <c r="J15" s="421">
        <f>SUM('（別紙2-1）4月1日～4月30日'!$AJ$8,'（別紙2-5）5月1日～5月31日'!$AK$8,'（別紙2-6）6月1日～6月30日'!$AJ$8,'（別紙2-7）7月1日～7月31日'!$AK$8,'（別紙2-8）8月1日～8月31日'!$AK$8,'（別紙2-9）9月1日～9月30日'!$AJ$8,'（別紙2-7）10月1日～10月31日'!$AK$8,'（別紙2-8）11月1日～11月30日'!$AJ$8,'（別紙2-9）12月1日～12月31日'!$AK$8,'（別紙2-10）1月1日～1月31日'!$AK$8,'（別紙2-11）2月1日～2月29日'!$AI$8,'（別紙2-12）3月1日～3月31日'!$AK$8)*10000</f>
        <v>0</v>
      </c>
      <c r="K15" s="421"/>
      <c r="L15" s="421"/>
      <c r="M15" s="119" t="s">
        <v>38</v>
      </c>
      <c r="N15" s="315"/>
      <c r="O15" s="315"/>
      <c r="P15" s="315"/>
      <c r="Q15" s="315"/>
      <c r="R15" s="315"/>
      <c r="S15" s="315"/>
      <c r="T15" s="315"/>
      <c r="U15" s="315"/>
      <c r="V15" s="315"/>
      <c r="W15" s="315"/>
      <c r="AJ15" s="314"/>
    </row>
    <row r="16" spans="1:36" ht="22.5" customHeight="1" thickBot="1" x14ac:dyDescent="0.45">
      <c r="A16" s="314"/>
      <c r="B16" s="115" t="s">
        <v>11</v>
      </c>
      <c r="C16" s="422" t="s">
        <v>33</v>
      </c>
      <c r="D16" s="423"/>
      <c r="E16" s="423"/>
      <c r="F16" s="423"/>
      <c r="G16" s="423"/>
      <c r="H16" s="423"/>
      <c r="I16" s="423"/>
      <c r="J16" s="424">
        <f>SUM('（別紙2-1）4月1日～4月30日'!$AK$8,'（別紙2-5）5月1日～5月31日'!$AL$8,'（別紙2-6）6月1日～6月30日'!$AK$8,'（別紙2-7）7月1日～7月31日'!$AL$8,'（別紙2-8）8月1日～8月31日'!$AL$8,'（別紙2-9）9月1日～9月30日'!$AK$8,'（別紙2-7）10月1日～10月31日'!$AL$8,'（別紙2-8）11月1日～11月30日'!$AK$8,'（別紙2-9）12月1日～12月31日'!$AL$8,'（別紙2-10）1月1日～1月31日'!$AL$8,'（別紙2-11）2月1日～2月29日'!$AJ$8,'（別紙2-12）3月1日～3月31日'!$AL$8)*10000</f>
        <v>0</v>
      </c>
      <c r="K16" s="424"/>
      <c r="L16" s="424"/>
      <c r="M16" s="117" t="s">
        <v>38</v>
      </c>
      <c r="N16" s="315"/>
      <c r="O16" s="315"/>
      <c r="P16" s="315"/>
      <c r="Q16" s="315"/>
      <c r="R16" s="315"/>
      <c r="S16" s="315"/>
      <c r="T16" s="315"/>
      <c r="U16" s="315"/>
      <c r="V16" s="315"/>
      <c r="W16" s="315"/>
      <c r="AJ16" s="314"/>
    </row>
    <row r="17" spans="1:36" ht="22.5" hidden="1" customHeight="1" thickBot="1" x14ac:dyDescent="0.45">
      <c r="A17" s="314"/>
      <c r="B17" s="116" t="s">
        <v>13</v>
      </c>
      <c r="C17" s="425" t="s">
        <v>32</v>
      </c>
      <c r="D17" s="426"/>
      <c r="E17" s="426"/>
      <c r="F17" s="426"/>
      <c r="G17" s="426"/>
      <c r="H17" s="426"/>
      <c r="I17" s="426"/>
      <c r="J17" s="427">
        <f>SUM('（別紙2-1）4月1日～4月30日'!$AL$8,'（別紙2-5）5月1日～5月31日'!$AM$8,'（別紙2-6）6月1日～6月30日'!$AL$8,'（別紙2-7）7月1日～7月31日'!$AM$8,'（別紙2-8）8月1日～8月31日'!$AM$8,'（別紙2-9）9月1日～9月30日'!$AL$8,'（別紙2-7）10月1日～10月31日'!$AM$8,'（別紙2-8）11月1日～11月30日'!$AL$8,'（別紙2-9）12月1日～12月31日'!$AM$8,'（別紙2-10）1月1日～1月31日'!$AM$8,'（別紙2-11）2月1日～2月29日'!$AK$8,'（別紙2-12）3月1日～3月31日'!$AM$8)*10000</f>
        <v>0</v>
      </c>
      <c r="K17" s="427"/>
      <c r="L17" s="427"/>
      <c r="M17" s="118" t="s">
        <v>38</v>
      </c>
      <c r="N17" s="315"/>
      <c r="O17" s="315"/>
      <c r="P17" s="315"/>
      <c r="Q17" s="315"/>
      <c r="R17" s="315"/>
      <c r="S17" s="315"/>
      <c r="T17" s="315"/>
      <c r="U17" s="315"/>
      <c r="V17" s="315"/>
      <c r="W17" s="315"/>
      <c r="AJ17" s="314"/>
    </row>
    <row r="18" spans="1:36" ht="22.5" customHeight="1" thickTop="1" thickBot="1" x14ac:dyDescent="0.45">
      <c r="A18" s="314"/>
      <c r="B18" s="428" t="s">
        <v>14</v>
      </c>
      <c r="C18" s="429"/>
      <c r="D18" s="429"/>
      <c r="E18" s="429"/>
      <c r="F18" s="429"/>
      <c r="G18" s="429"/>
      <c r="H18" s="429"/>
      <c r="I18" s="429"/>
      <c r="J18" s="430">
        <f>SUM(J15:L17)</f>
        <v>0</v>
      </c>
      <c r="K18" s="430"/>
      <c r="L18" s="430"/>
      <c r="M18" s="83" t="s">
        <v>38</v>
      </c>
      <c r="N18" s="315"/>
      <c r="O18" s="315"/>
      <c r="P18" s="315"/>
      <c r="Q18" s="315"/>
      <c r="R18" s="315"/>
      <c r="S18" s="315"/>
      <c r="T18" s="315"/>
      <c r="U18" s="315"/>
      <c r="V18" s="315"/>
      <c r="W18" s="315"/>
      <c r="AJ18" s="314"/>
    </row>
    <row r="19" spans="1:36" ht="22.5" customHeight="1" x14ac:dyDescent="0.4">
      <c r="A19" s="314"/>
      <c r="B19" s="285" t="s">
        <v>147</v>
      </c>
      <c r="C19" s="286"/>
      <c r="D19" s="286"/>
      <c r="E19" s="286"/>
      <c r="F19" s="286"/>
      <c r="G19" s="286"/>
      <c r="H19" s="286"/>
      <c r="I19" s="286"/>
      <c r="J19" s="286"/>
      <c r="K19" s="286"/>
      <c r="L19" s="286"/>
      <c r="M19" s="286"/>
      <c r="N19" s="315"/>
      <c r="O19" s="315"/>
      <c r="P19" s="315"/>
      <c r="Q19" s="315"/>
      <c r="R19" s="315"/>
      <c r="S19" s="315"/>
      <c r="T19" s="315"/>
      <c r="U19" s="315"/>
      <c r="V19" s="315"/>
      <c r="W19" s="315"/>
      <c r="AJ19" s="314"/>
    </row>
    <row r="20" spans="1:36" ht="22.5" customHeight="1" x14ac:dyDescent="0.4"/>
    <row r="21" spans="1:36" ht="22.5" customHeight="1" thickBot="1" x14ac:dyDescent="0.45">
      <c r="A21" s="316" t="s">
        <v>114</v>
      </c>
    </row>
    <row r="22" spans="1:36" ht="22.5" customHeight="1" thickBot="1" x14ac:dyDescent="0.45">
      <c r="B22" s="369" t="s">
        <v>40</v>
      </c>
      <c r="C22" s="370"/>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2"/>
    </row>
    <row r="23" spans="1:36" ht="22.5" customHeight="1" x14ac:dyDescent="0.4">
      <c r="B23" s="375"/>
      <c r="C23" s="376"/>
      <c r="D23" s="381" t="s">
        <v>20</v>
      </c>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2"/>
    </row>
    <row r="24" spans="1:36" ht="22.5" customHeight="1" x14ac:dyDescent="0.4">
      <c r="B24" s="377"/>
      <c r="C24" s="378"/>
      <c r="D24" s="383" t="s">
        <v>21</v>
      </c>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4"/>
    </row>
    <row r="25" spans="1:36" ht="22.5" customHeight="1" x14ac:dyDescent="0.4">
      <c r="B25" s="377"/>
      <c r="C25" s="378"/>
      <c r="D25" s="385" t="s">
        <v>148</v>
      </c>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6"/>
    </row>
    <row r="26" spans="1:36" ht="22.5" customHeight="1" x14ac:dyDescent="0.4">
      <c r="B26" s="377"/>
      <c r="C26" s="378"/>
      <c r="D26" s="385" t="s">
        <v>149</v>
      </c>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6"/>
    </row>
    <row r="27" spans="1:36" ht="22.5" customHeight="1" x14ac:dyDescent="0.4">
      <c r="B27" s="377"/>
      <c r="C27" s="378"/>
      <c r="D27" s="383" t="s">
        <v>22</v>
      </c>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4"/>
    </row>
    <row r="28" spans="1:36" ht="22.5" customHeight="1" x14ac:dyDescent="0.4">
      <c r="B28" s="377"/>
      <c r="C28" s="378"/>
      <c r="D28" s="397" t="s">
        <v>165</v>
      </c>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8"/>
    </row>
    <row r="29" spans="1:36" ht="39" customHeight="1" thickBot="1" x14ac:dyDescent="0.45">
      <c r="B29" s="379"/>
      <c r="C29" s="380"/>
      <c r="D29" s="373" t="s">
        <v>158</v>
      </c>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4"/>
    </row>
    <row r="30" spans="1:36" ht="15" customHeight="1" x14ac:dyDescent="0.4">
      <c r="B30" s="317"/>
      <c r="C30" s="317"/>
      <c r="D30" s="389" t="s">
        <v>56</v>
      </c>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row>
    <row r="31" spans="1:36" ht="15" customHeight="1" x14ac:dyDescent="0.4">
      <c r="B31" s="317"/>
      <c r="C31" s="317"/>
      <c r="D31" s="318" t="s">
        <v>23</v>
      </c>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row>
    <row r="32" spans="1:36" ht="15" customHeight="1" x14ac:dyDescent="0.4">
      <c r="B32" s="317"/>
      <c r="C32" s="317"/>
      <c r="D32" s="318"/>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row>
    <row r="33" spans="1:36" ht="22.5" customHeight="1" x14ac:dyDescent="0.4">
      <c r="B33" s="317"/>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row>
    <row r="34" spans="1:36" ht="18.75" hidden="1" customHeight="1" thickBot="1" x14ac:dyDescent="0.3">
      <c r="A34" s="399" t="s">
        <v>146</v>
      </c>
      <c r="B34" s="399"/>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row>
    <row r="35" spans="1:36" ht="19.5" hidden="1" customHeight="1" thickBot="1" x14ac:dyDescent="0.45">
      <c r="B35" s="390" t="s">
        <v>159</v>
      </c>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91"/>
    </row>
    <row r="36" spans="1:36" ht="16.5" hidden="1" thickBot="1" x14ac:dyDescent="0.45">
      <c r="B36" s="402" t="s">
        <v>160</v>
      </c>
      <c r="C36" s="403"/>
      <c r="D36" s="403"/>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4"/>
    </row>
    <row r="37" spans="1:36" ht="19.5" hidden="1" customHeight="1" thickBot="1" x14ac:dyDescent="0.45">
      <c r="B37" s="354"/>
      <c r="C37" s="355"/>
      <c r="D37" s="395" t="s">
        <v>57</v>
      </c>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6"/>
    </row>
    <row r="38" spans="1:36" ht="19.5" hidden="1" customHeight="1" thickBot="1" x14ac:dyDescent="0.45">
      <c r="B38" s="392"/>
      <c r="C38" s="393"/>
      <c r="D38" s="394" t="s">
        <v>63</v>
      </c>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6"/>
    </row>
    <row r="39" spans="1:36" ht="21" hidden="1" customHeight="1" thickBot="1" x14ac:dyDescent="0.45">
      <c r="B39" s="392"/>
      <c r="C39" s="393"/>
      <c r="D39" s="394" t="s">
        <v>65</v>
      </c>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6"/>
    </row>
    <row r="40" spans="1:36" hidden="1" x14ac:dyDescent="0.4">
      <c r="B40" s="320" t="str">
        <f>IF(COUNTIF($B$37:$C$38,"〇")=2,"　↑どちらか一方のみを選択してください。","")</f>
        <v/>
      </c>
    </row>
    <row r="41" spans="1:36" ht="22.5" customHeight="1" thickBot="1" x14ac:dyDescent="0.3">
      <c r="A41" s="321">
        <v>2</v>
      </c>
      <c r="B41" s="406" t="s">
        <v>163</v>
      </c>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25"/>
    </row>
    <row r="42" spans="1:36" ht="16.5" hidden="1" thickBot="1" x14ac:dyDescent="0.45">
      <c r="B42" s="407" t="s">
        <v>62</v>
      </c>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5"/>
      <c r="AG42" s="405"/>
      <c r="AH42" s="306" t="s">
        <v>61</v>
      </c>
      <c r="AI42" s="322"/>
    </row>
    <row r="43" spans="1:36" ht="39" customHeight="1" thickBot="1" x14ac:dyDescent="0.45">
      <c r="B43" s="354"/>
      <c r="C43" s="355"/>
      <c r="D43" s="387" t="s">
        <v>162</v>
      </c>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8"/>
    </row>
    <row r="44" spans="1:36" ht="33" customHeight="1" x14ac:dyDescent="0.4">
      <c r="B44" s="323"/>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row>
    <row r="45" spans="1:36" ht="22.5" customHeight="1" thickBot="1" x14ac:dyDescent="0.45">
      <c r="A45" s="316" t="s">
        <v>156</v>
      </c>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row>
    <row r="46" spans="1:36" ht="30" customHeight="1" x14ac:dyDescent="0.4">
      <c r="B46" s="348"/>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50"/>
    </row>
    <row r="47" spans="1:36" ht="30" customHeight="1" thickBot="1" x14ac:dyDescent="0.45">
      <c r="B47" s="351"/>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3"/>
      <c r="AJ47" s="326"/>
    </row>
    <row r="48" spans="1:36" x14ac:dyDescent="0.4">
      <c r="A48" s="327"/>
      <c r="B48" s="327"/>
      <c r="C48" s="328" t="s">
        <v>161</v>
      </c>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row>
    <row r="49" spans="1:36" ht="22.5" customHeight="1" x14ac:dyDescent="0.4">
      <c r="B49" s="325"/>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row>
    <row r="50" spans="1:36" ht="22.5" customHeight="1" x14ac:dyDescent="0.4">
      <c r="A50" s="414" t="s">
        <v>24</v>
      </c>
      <c r="B50" s="414"/>
      <c r="C50" s="414"/>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row>
    <row r="51" spans="1:36" s="330" customFormat="1" ht="22.5" customHeight="1" x14ac:dyDescent="0.4">
      <c r="A51" s="306"/>
      <c r="B51" s="329" t="s">
        <v>25</v>
      </c>
      <c r="C51" s="329"/>
      <c r="D51" s="415"/>
      <c r="E51" s="415"/>
      <c r="F51" s="329" t="s">
        <v>26</v>
      </c>
      <c r="G51" s="415"/>
      <c r="H51" s="415"/>
      <c r="I51" s="329" t="s">
        <v>27</v>
      </c>
      <c r="J51" s="415"/>
      <c r="K51" s="415"/>
      <c r="L51" s="329" t="s">
        <v>28</v>
      </c>
      <c r="M51" s="306"/>
      <c r="N51" s="168"/>
      <c r="O51" s="307" t="s">
        <v>37</v>
      </c>
      <c r="P51" s="410"/>
      <c r="Q51" s="410"/>
      <c r="R51" s="410"/>
      <c r="S51" s="410"/>
      <c r="T51" s="410"/>
      <c r="U51" s="410"/>
      <c r="V51" s="410"/>
      <c r="W51" s="410"/>
      <c r="X51" s="410"/>
      <c r="Y51" s="410"/>
      <c r="Z51" s="410"/>
      <c r="AA51" s="410"/>
      <c r="AB51" s="410"/>
      <c r="AC51" s="410"/>
      <c r="AD51" s="410"/>
      <c r="AE51" s="410"/>
      <c r="AF51" s="410"/>
      <c r="AG51" s="410"/>
      <c r="AH51" s="410"/>
      <c r="AI51" s="410"/>
      <c r="AJ51" s="306"/>
    </row>
    <row r="52" spans="1:36" s="330" customFormat="1" ht="22.5" customHeight="1" x14ac:dyDescent="0.4">
      <c r="A52" s="331"/>
      <c r="B52" s="332"/>
      <c r="C52" s="332"/>
      <c r="D52" s="332"/>
      <c r="E52" s="332"/>
      <c r="F52" s="332"/>
      <c r="G52" s="332"/>
      <c r="H52" s="332"/>
      <c r="I52" s="332"/>
      <c r="J52" s="332"/>
      <c r="K52" s="332"/>
      <c r="L52" s="333"/>
      <c r="M52" s="306"/>
      <c r="N52" s="317"/>
      <c r="O52" s="307" t="s">
        <v>29</v>
      </c>
      <c r="P52" s="411" t="s">
        <v>30</v>
      </c>
      <c r="Q52" s="411"/>
      <c r="R52" s="410"/>
      <c r="S52" s="410"/>
      <c r="T52" s="410"/>
      <c r="U52" s="410"/>
      <c r="V52" s="410"/>
      <c r="W52" s="413" t="s">
        <v>31</v>
      </c>
      <c r="X52" s="413"/>
      <c r="Y52" s="410"/>
      <c r="Z52" s="410"/>
      <c r="AA52" s="410"/>
      <c r="AB52" s="410"/>
      <c r="AC52" s="410"/>
      <c r="AD52" s="410"/>
      <c r="AE52" s="410"/>
      <c r="AF52" s="410"/>
      <c r="AG52" s="410"/>
      <c r="AH52" s="409"/>
      <c r="AI52" s="409"/>
      <c r="AJ52" s="306"/>
    </row>
    <row r="53" spans="1:36" s="330" customFormat="1" ht="22.5" customHeight="1" x14ac:dyDescent="0.4">
      <c r="A53" s="334"/>
      <c r="B53" s="335"/>
      <c r="C53" s="335"/>
      <c r="D53" s="335"/>
      <c r="E53" s="335"/>
      <c r="F53" s="335"/>
      <c r="G53" s="335"/>
      <c r="H53" s="335"/>
      <c r="I53" s="335"/>
      <c r="J53" s="335"/>
      <c r="K53" s="335"/>
      <c r="L53" s="336"/>
      <c r="M53" s="306"/>
      <c r="N53" s="337"/>
      <c r="O53" s="336" t="s">
        <v>41</v>
      </c>
      <c r="P53" s="401"/>
      <c r="Q53" s="401"/>
      <c r="R53" s="401"/>
      <c r="S53" s="401"/>
      <c r="T53" s="401"/>
      <c r="U53" s="401"/>
      <c r="V53" s="401"/>
      <c r="W53" s="401"/>
      <c r="X53" s="401"/>
      <c r="Y53" s="401"/>
      <c r="Z53" s="401"/>
      <c r="AA53" s="401"/>
      <c r="AB53" s="401"/>
      <c r="AC53" s="401"/>
      <c r="AD53" s="401"/>
      <c r="AE53" s="401"/>
      <c r="AF53" s="401"/>
      <c r="AG53" s="401"/>
      <c r="AH53" s="401"/>
      <c r="AI53" s="401"/>
      <c r="AJ53" s="306"/>
    </row>
    <row r="54" spans="1:36" s="330" customFormat="1" ht="22.5" customHeight="1" x14ac:dyDescent="0.4">
      <c r="A54" s="306"/>
      <c r="B54" s="306"/>
      <c r="C54" s="306"/>
      <c r="D54" s="306"/>
      <c r="E54" s="306"/>
      <c r="F54" s="306"/>
      <c r="G54" s="306"/>
      <c r="H54" s="306"/>
      <c r="I54" s="306"/>
      <c r="J54" s="306"/>
      <c r="K54" s="25"/>
      <c r="L54" s="306"/>
      <c r="M54" s="25"/>
      <c r="N54" s="25"/>
      <c r="O54" s="308" t="s">
        <v>42</v>
      </c>
      <c r="P54" s="400" t="s">
        <v>51</v>
      </c>
      <c r="Q54" s="400"/>
      <c r="R54" s="400"/>
      <c r="S54" s="400"/>
      <c r="T54" s="400"/>
      <c r="U54" s="400"/>
      <c r="V54" s="400"/>
      <c r="W54" s="400"/>
      <c r="X54" s="400"/>
      <c r="Y54" s="400"/>
      <c r="Z54" s="400"/>
      <c r="AA54" s="400"/>
      <c r="AB54" s="400"/>
      <c r="AC54" s="400"/>
      <c r="AD54" s="400"/>
      <c r="AE54" s="400"/>
      <c r="AF54" s="400"/>
      <c r="AG54" s="400"/>
      <c r="AH54" s="400"/>
      <c r="AI54" s="400"/>
      <c r="AJ54" s="306"/>
    </row>
    <row r="55" spans="1:36" s="330" customFormat="1" ht="22.5" customHeight="1" x14ac:dyDescent="0.4">
      <c r="A55" s="306"/>
      <c r="B55" s="306"/>
      <c r="C55" s="306"/>
      <c r="D55" s="306"/>
      <c r="E55" s="306"/>
      <c r="F55" s="306"/>
      <c r="G55" s="306"/>
      <c r="H55" s="306"/>
      <c r="I55" s="306"/>
      <c r="J55" s="306"/>
      <c r="K55" s="306"/>
      <c r="L55" s="237"/>
      <c r="M55" s="237"/>
      <c r="N55" s="237"/>
      <c r="O55" s="308" t="s">
        <v>59</v>
      </c>
      <c r="P55" s="412" t="s">
        <v>51</v>
      </c>
      <c r="Q55" s="412"/>
      <c r="R55" s="412"/>
      <c r="S55" s="412"/>
      <c r="T55" s="412"/>
      <c r="U55" s="412"/>
      <c r="V55" s="412"/>
      <c r="W55" s="412"/>
      <c r="X55" s="412"/>
      <c r="Y55" s="412"/>
      <c r="Z55" s="412"/>
      <c r="AA55" s="412"/>
      <c r="AB55" s="412"/>
      <c r="AC55" s="412"/>
      <c r="AD55" s="412"/>
      <c r="AE55" s="412"/>
      <c r="AF55" s="412"/>
      <c r="AG55" s="412"/>
      <c r="AH55" s="412"/>
      <c r="AI55" s="412"/>
      <c r="AJ55" s="306"/>
    </row>
    <row r="58" spans="1:36" hidden="1" x14ac:dyDescent="0.4">
      <c r="P58" s="306" t="s">
        <v>51</v>
      </c>
      <c r="AB58" s="306" t="s">
        <v>51</v>
      </c>
    </row>
    <row r="59" spans="1:36" hidden="1" x14ac:dyDescent="0.4">
      <c r="P59" s="330" t="s">
        <v>44</v>
      </c>
      <c r="AB59" s="306" t="s">
        <v>142</v>
      </c>
    </row>
    <row r="60" spans="1:36" hidden="1" x14ac:dyDescent="0.4">
      <c r="P60" s="330" t="s">
        <v>45</v>
      </c>
      <c r="AB60" s="306" t="s">
        <v>143</v>
      </c>
    </row>
    <row r="61" spans="1:36" hidden="1" x14ac:dyDescent="0.4">
      <c r="P61" s="330" t="s">
        <v>46</v>
      </c>
    </row>
    <row r="62" spans="1:36" hidden="1" x14ac:dyDescent="0.4">
      <c r="P62" s="330" t="s">
        <v>47</v>
      </c>
    </row>
    <row r="63" spans="1:36" hidden="1" x14ac:dyDescent="0.4">
      <c r="P63" s="330" t="s">
        <v>48</v>
      </c>
    </row>
    <row r="64" spans="1:36" hidden="1" x14ac:dyDescent="0.4">
      <c r="P64" s="330" t="s">
        <v>49</v>
      </c>
    </row>
    <row r="65" spans="16:16" hidden="1" x14ac:dyDescent="0.4">
      <c r="P65" s="330" t="s">
        <v>52</v>
      </c>
    </row>
    <row r="66" spans="16:16" hidden="1" x14ac:dyDescent="0.4">
      <c r="P66" s="330" t="s">
        <v>53</v>
      </c>
    </row>
    <row r="67" spans="16:16" hidden="1" x14ac:dyDescent="0.4">
      <c r="P67" s="330" t="s">
        <v>54</v>
      </c>
    </row>
    <row r="68" spans="16:16" hidden="1" x14ac:dyDescent="0.4">
      <c r="P68" s="330" t="s">
        <v>55</v>
      </c>
    </row>
    <row r="69" spans="16:16" hidden="1" x14ac:dyDescent="0.4">
      <c r="P69" s="330" t="s">
        <v>43</v>
      </c>
    </row>
    <row r="70" spans="16:16" hidden="1" x14ac:dyDescent="0.4">
      <c r="P70" s="330" t="s">
        <v>50</v>
      </c>
    </row>
    <row r="88" spans="1:49" ht="16.5" thickBot="1" x14ac:dyDescent="0.45">
      <c r="A88" s="270" t="s">
        <v>144</v>
      </c>
      <c r="B88" s="270" t="s">
        <v>145</v>
      </c>
      <c r="C88" s="270" t="s">
        <v>119</v>
      </c>
      <c r="D88" s="270" t="s">
        <v>120</v>
      </c>
      <c r="E88" s="270" t="s">
        <v>121</v>
      </c>
      <c r="F88" s="270" t="s">
        <v>122</v>
      </c>
      <c r="G88" s="270" t="s">
        <v>123</v>
      </c>
      <c r="H88" s="270" t="s">
        <v>139</v>
      </c>
      <c r="I88" s="270" t="s">
        <v>140</v>
      </c>
      <c r="J88" s="270" t="s">
        <v>141</v>
      </c>
      <c r="K88" s="270" t="s">
        <v>124</v>
      </c>
      <c r="L88" s="270" t="s">
        <v>125</v>
      </c>
      <c r="M88" s="270" t="s">
        <v>126</v>
      </c>
      <c r="N88" s="270" t="s">
        <v>127</v>
      </c>
      <c r="O88" s="270" t="s">
        <v>128</v>
      </c>
      <c r="P88" s="270" t="s">
        <v>129</v>
      </c>
      <c r="Q88" s="270" t="s">
        <v>130</v>
      </c>
      <c r="R88" s="270" t="s">
        <v>131</v>
      </c>
      <c r="S88" s="270" t="s">
        <v>132</v>
      </c>
      <c r="T88" s="270" t="s">
        <v>133</v>
      </c>
      <c r="U88" s="270" t="s">
        <v>134</v>
      </c>
      <c r="V88" s="270" t="s">
        <v>135</v>
      </c>
      <c r="W88" s="270" t="s">
        <v>124</v>
      </c>
      <c r="X88" s="270" t="s">
        <v>125</v>
      </c>
      <c r="Y88" s="270" t="s">
        <v>126</v>
      </c>
      <c r="Z88" s="270" t="s">
        <v>127</v>
      </c>
      <c r="AA88" s="270" t="s">
        <v>128</v>
      </c>
      <c r="AB88" s="270" t="s">
        <v>129</v>
      </c>
      <c r="AC88" s="270" t="s">
        <v>130</v>
      </c>
      <c r="AD88" s="270" t="s">
        <v>131</v>
      </c>
      <c r="AE88" s="270" t="s">
        <v>132</v>
      </c>
      <c r="AF88" s="270" t="s">
        <v>133</v>
      </c>
      <c r="AG88" s="270" t="s">
        <v>134</v>
      </c>
      <c r="AH88" s="270" t="s">
        <v>135</v>
      </c>
      <c r="AI88" s="270" t="s">
        <v>124</v>
      </c>
      <c r="AJ88" s="270" t="s">
        <v>125</v>
      </c>
      <c r="AK88" s="270" t="s">
        <v>126</v>
      </c>
      <c r="AL88" s="270" t="s">
        <v>127</v>
      </c>
      <c r="AM88" s="270" t="s">
        <v>128</v>
      </c>
      <c r="AN88" s="270" t="s">
        <v>129</v>
      </c>
      <c r="AO88" s="270" t="s">
        <v>130</v>
      </c>
      <c r="AP88" s="270" t="s">
        <v>131</v>
      </c>
      <c r="AQ88" s="270" t="s">
        <v>132</v>
      </c>
      <c r="AR88" s="270" t="s">
        <v>133</v>
      </c>
      <c r="AS88" s="270" t="s">
        <v>134</v>
      </c>
      <c r="AT88" s="270" t="s">
        <v>135</v>
      </c>
      <c r="AU88" s="270" t="s">
        <v>136</v>
      </c>
      <c r="AV88" s="270" t="s">
        <v>137</v>
      </c>
      <c r="AW88" s="270" t="s">
        <v>138</v>
      </c>
    </row>
    <row r="89" spans="1:49" ht="16.5" thickBot="1" x14ac:dyDescent="0.45">
      <c r="A89" s="271">
        <f>$P$53</f>
        <v>0</v>
      </c>
      <c r="B89" s="272" t="str">
        <f>$P$54</f>
        <v>プルダウンより選択してください。</v>
      </c>
      <c r="C89" s="272">
        <f>転記シート!G3</f>
        <v>0</v>
      </c>
      <c r="D89" s="272">
        <f>転記シート!H3</f>
        <v>0</v>
      </c>
      <c r="E89" s="274" t="str">
        <f>転記シート!J3</f>
        <v/>
      </c>
      <c r="F89" s="274" t="str">
        <f>転記シート!K3</f>
        <v/>
      </c>
      <c r="G89" s="272">
        <f>転記シート!L3</f>
        <v>0</v>
      </c>
      <c r="H89" s="287">
        <f>J15</f>
        <v>0</v>
      </c>
      <c r="I89" s="287">
        <f>J16</f>
        <v>0</v>
      </c>
      <c r="J89" s="287">
        <f>J17</f>
        <v>0</v>
      </c>
      <c r="K89" s="272">
        <f>転記シート!M3</f>
        <v>0</v>
      </c>
      <c r="L89" s="272">
        <f>転記シート!N3</f>
        <v>0</v>
      </c>
      <c r="M89" s="272">
        <f>転記シート!O3</f>
        <v>0</v>
      </c>
      <c r="N89" s="272">
        <f>転記シート!P3</f>
        <v>0</v>
      </c>
      <c r="O89" s="272">
        <f>転記シート!Q3</f>
        <v>0</v>
      </c>
      <c r="P89" s="272">
        <f>転記シート!R3</f>
        <v>0</v>
      </c>
      <c r="Q89" s="272">
        <f>転記シート!S3</f>
        <v>0</v>
      </c>
      <c r="R89" s="272">
        <f>転記シート!T3</f>
        <v>0</v>
      </c>
      <c r="S89" s="272">
        <f>転記シート!U3</f>
        <v>0</v>
      </c>
      <c r="T89" s="272">
        <f>転記シート!V3</f>
        <v>0</v>
      </c>
      <c r="U89" s="272">
        <f>転記シート!W3</f>
        <v>0</v>
      </c>
      <c r="V89" s="272">
        <f>転記シート!X3</f>
        <v>0</v>
      </c>
      <c r="W89" s="272">
        <f>転記シート!Y3</f>
        <v>0</v>
      </c>
      <c r="X89" s="272">
        <f>転記シート!Z3</f>
        <v>0</v>
      </c>
      <c r="Y89" s="272">
        <f>転記シート!AA3</f>
        <v>0</v>
      </c>
      <c r="Z89" s="272">
        <f>転記シート!AB3</f>
        <v>0</v>
      </c>
      <c r="AA89" s="272">
        <f>転記シート!AC3</f>
        <v>0</v>
      </c>
      <c r="AB89" s="272">
        <f>転記シート!AD3</f>
        <v>0</v>
      </c>
      <c r="AC89" s="272">
        <f>転記シート!AE3</f>
        <v>0</v>
      </c>
      <c r="AD89" s="272">
        <f>転記シート!AF3</f>
        <v>0</v>
      </c>
      <c r="AE89" s="272">
        <f>転記シート!AG3</f>
        <v>0</v>
      </c>
      <c r="AF89" s="272">
        <f>転記シート!AH3</f>
        <v>0</v>
      </c>
      <c r="AG89" s="272">
        <f>転記シート!AI3</f>
        <v>0</v>
      </c>
      <c r="AH89" s="272">
        <f>転記シート!AJ3</f>
        <v>0</v>
      </c>
      <c r="AI89" s="272">
        <f>転記シート!AK3</f>
        <v>0</v>
      </c>
      <c r="AJ89" s="272">
        <f>転記シート!AL3</f>
        <v>0</v>
      </c>
      <c r="AK89" s="272">
        <f>転記シート!AM3</f>
        <v>0</v>
      </c>
      <c r="AL89" s="272">
        <f>転記シート!AN3</f>
        <v>0</v>
      </c>
      <c r="AM89" s="272">
        <f>転記シート!AO3</f>
        <v>0</v>
      </c>
      <c r="AN89" s="272">
        <f>転記シート!AP3</f>
        <v>0</v>
      </c>
      <c r="AO89" s="272">
        <f>転記シート!AQ3</f>
        <v>0</v>
      </c>
      <c r="AP89" s="272">
        <f>転記シート!AR3</f>
        <v>0</v>
      </c>
      <c r="AQ89" s="272">
        <f>転記シート!AS3</f>
        <v>0</v>
      </c>
      <c r="AR89" s="272">
        <f>転記シート!AT3</f>
        <v>0</v>
      </c>
      <c r="AS89" s="272">
        <f>転記シート!AU3</f>
        <v>0</v>
      </c>
      <c r="AT89" s="272">
        <f>転記シート!AV3</f>
        <v>0</v>
      </c>
      <c r="AU89" s="272">
        <f>転記シート!AW3</f>
        <v>0</v>
      </c>
      <c r="AV89" s="272">
        <f>転記シート!AX3</f>
        <v>0</v>
      </c>
      <c r="AW89" s="273">
        <f>転記シート!AZ3</f>
        <v>0</v>
      </c>
    </row>
  </sheetData>
  <sheetProtection algorithmName="SHA-512" hashValue="3adcjC/BIKKkjRFOqyKZJ0ogAQZa4K47vQ/rffBi3DkEzFQJ7ZPfCeMDQ5ZaXK6STOly3Whr2wvRYj0TXI+yew==" saltValue="ehgMYeeWiErVpXHyj8QJ5Q==" spinCount="100000" sheet="1" objects="1" scenarios="1" selectLockedCells="1"/>
  <mergeCells count="56">
    <mergeCell ref="B26:C26"/>
    <mergeCell ref="D26:AI26"/>
    <mergeCell ref="C17:I17"/>
    <mergeCell ref="J17:L17"/>
    <mergeCell ref="B18:I18"/>
    <mergeCell ref="J18:L18"/>
    <mergeCell ref="B14:M14"/>
    <mergeCell ref="C15:I15"/>
    <mergeCell ref="J15:L15"/>
    <mergeCell ref="C16:I16"/>
    <mergeCell ref="J16:L16"/>
    <mergeCell ref="P55:AI55"/>
    <mergeCell ref="Y52:AG52"/>
    <mergeCell ref="R52:V52"/>
    <mergeCell ref="W52:X52"/>
    <mergeCell ref="A50:AJ50"/>
    <mergeCell ref="J51:K51"/>
    <mergeCell ref="G51:H51"/>
    <mergeCell ref="D51:E51"/>
    <mergeCell ref="D27:AI27"/>
    <mergeCell ref="D28:AI28"/>
    <mergeCell ref="A34:AI34"/>
    <mergeCell ref="P54:AI54"/>
    <mergeCell ref="P53:AI53"/>
    <mergeCell ref="D37:AI37"/>
    <mergeCell ref="B38:C38"/>
    <mergeCell ref="D38:AI38"/>
    <mergeCell ref="B36:AI36"/>
    <mergeCell ref="AF42:AG42"/>
    <mergeCell ref="B41:AI41"/>
    <mergeCell ref="B42:AE42"/>
    <mergeCell ref="B43:C43"/>
    <mergeCell ref="AH52:AI52"/>
    <mergeCell ref="P51:AI51"/>
    <mergeCell ref="P52:Q52"/>
    <mergeCell ref="D43:AI43"/>
    <mergeCell ref="D30:AI30"/>
    <mergeCell ref="B35:AI35"/>
    <mergeCell ref="B39:C39"/>
    <mergeCell ref="D39:AI39"/>
    <mergeCell ref="B46:AI47"/>
    <mergeCell ref="B37:C37"/>
    <mergeCell ref="A1:AJ1"/>
    <mergeCell ref="A3:AJ4"/>
    <mergeCell ref="B8:AI13"/>
    <mergeCell ref="B22:AI22"/>
    <mergeCell ref="D29:AI29"/>
    <mergeCell ref="B23:C23"/>
    <mergeCell ref="B24:C24"/>
    <mergeCell ref="B25:C25"/>
    <mergeCell ref="B27:C27"/>
    <mergeCell ref="B28:C28"/>
    <mergeCell ref="B29:C29"/>
    <mergeCell ref="D23:AI23"/>
    <mergeCell ref="D24:AI24"/>
    <mergeCell ref="D25:AI25"/>
  </mergeCells>
  <phoneticPr fontId="1"/>
  <dataValidations count="6">
    <dataValidation imeMode="halfAlpha" allowBlank="1" showInputMessage="1" showErrorMessage="1" sqref="J51 G51 D51" xr:uid="{00000000-0002-0000-0000-000000000000}"/>
    <dataValidation imeMode="hiragana" allowBlank="1" showInputMessage="1" showErrorMessage="1" sqref="R52" xr:uid="{00000000-0002-0000-0000-000001000000}"/>
    <dataValidation type="list" allowBlank="1" showInputMessage="1" showErrorMessage="1" sqref="B37:B38 C37" xr:uid="{00000000-0002-0000-0000-000002000000}">
      <formula1>" ,〇"</formula1>
    </dataValidation>
    <dataValidation type="list" allowBlank="1" showInputMessage="1" showErrorMessage="1" sqref="P54:AI54" xr:uid="{00000000-0002-0000-0000-000003000000}">
      <formula1>$P$58:$P$70</formula1>
    </dataValidation>
    <dataValidation type="list" allowBlank="1" showInputMessage="1" showErrorMessage="1" sqref="B43:C43 B39:C39 B23:C29" xr:uid="{00000000-0002-0000-0000-000004000000}">
      <formula1>" ,○"</formula1>
    </dataValidation>
    <dataValidation type="list" allowBlank="1" showInputMessage="1" showErrorMessage="1" sqref="P55:AI55" xr:uid="{00000000-0002-0000-0000-000005000000}">
      <formula1>$AB$58:$AB$60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T170"/>
  <sheetViews>
    <sheetView view="pageBreakPreview" zoomScale="70" zoomScaleNormal="60" zoomScaleSheetLayoutView="70" workbookViewId="0">
      <selection activeCell="D14" sqref="D14"/>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153</v>
      </c>
    </row>
    <row r="2" spans="1:46"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5</v>
      </c>
    </row>
    <row r="5" spans="1:46"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372"/>
      <c r="S5" s="25" t="s">
        <v>60</v>
      </c>
      <c r="T5" s="25"/>
      <c r="U5" s="25"/>
      <c r="V5" s="25"/>
      <c r="W5" s="25"/>
      <c r="X5" s="25"/>
      <c r="Y5" s="25"/>
      <c r="Z5" s="25"/>
      <c r="AA5" s="25"/>
      <c r="AB5" s="25"/>
      <c r="AC5" s="25"/>
      <c r="AD5" s="25"/>
      <c r="AE5" s="25"/>
      <c r="AF5" s="25"/>
      <c r="AG5" s="25"/>
      <c r="AH5" s="25"/>
      <c r="AI5" s="77" t="str">
        <f>IF(COUNTIF(集計シート!$X$14:$X$163,"×")&gt;0,"利用者名は別紙2-2に入力してください。","")</f>
        <v/>
      </c>
      <c r="AK5" s="111" t="s">
        <v>12</v>
      </c>
      <c r="AM5" s="111">
        <v>200</v>
      </c>
      <c r="AN5" s="111">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4" t="s">
        <v>5</v>
      </c>
      <c r="D7" s="445"/>
      <c r="E7" s="446" t="s">
        <v>6</v>
      </c>
      <c r="F7" s="447"/>
      <c r="G7" s="447"/>
      <c r="H7" s="448" t="str">
        <f>IF(H5=AK4,AM4,IF(H5=AK5,AM5,""))</f>
        <v/>
      </c>
      <c r="I7" s="448"/>
      <c r="J7" s="449" t="s">
        <v>7</v>
      </c>
      <c r="K7" s="450"/>
      <c r="L7" s="451" t="s">
        <v>8</v>
      </c>
      <c r="M7" s="452"/>
      <c r="N7" s="452"/>
      <c r="O7" s="79" t="str">
        <f>IF(H5="大規模施設等（定員30人以上）",AN4,IF(H5="小規模施設等（定員29人以下）",AN5,""))</f>
        <v/>
      </c>
      <c r="P7" s="80" t="s">
        <v>9</v>
      </c>
      <c r="Q7" s="449" t="s">
        <v>10</v>
      </c>
      <c r="R7" s="450"/>
      <c r="T7" s="25"/>
      <c r="AI7" s="120" t="str">
        <f>IF(COUNTIF(集計シート!$V$14:$V$163,"×")&gt;0,"別紙1の4の要件を満たしていない場合は、療養日数が10日以内になるようにしてください。","")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row>
    <row r="10" spans="1:46" s="112" customFormat="1" ht="30" customHeight="1" x14ac:dyDescent="0.4">
      <c r="A10" s="41"/>
      <c r="B10" s="42"/>
      <c r="C10" s="43" t="s">
        <v>15</v>
      </c>
      <c r="D10" s="44">
        <v>12</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3"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4"/>
      <c r="AL11" s="236"/>
      <c r="AM11" s="236"/>
    </row>
    <row r="12" spans="1:46"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IF('（別紙2-5）5月1日～5月31日'!B14="","",'（別紙2-5）5月1日～5月31日'!B14)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-5）5月1日～5月31日'!D14:AH14,'（別紙2-6）6月1日～6月30日'!D14:AG14,'（別紙2-7）7月1日～7月31日'!D14:AH14,'（別紙2-8）8月1日～8月31日'!D14:AH14,'（別紙2-9）9月1日～9月30日'!D14:AG14,'（別紙2-7）10月1日～10月31日'!D14:AH14,'（別紙2-8）11月1日～11月30日'!D14:AG14,'（別紙2-9）12月1日～12月31日'!D14:AH14)</f>
        <v>0</v>
      </c>
      <c r="AK14" s="112" t="str">
        <f>IFERROR(MATCH(0,INDEX(0/($D14:$AH14&lt;&gt;""),),0),"")</f>
        <v/>
      </c>
      <c r="AL14" s="236" t="str">
        <f>IFERROR(MATCH(MAX($D14:$AH14)+1,$D14:$AH14,1),"")</f>
        <v/>
      </c>
      <c r="AM14" s="236"/>
    </row>
    <row r="15" spans="1:46" s="112" customFormat="1" ht="30" customHeight="1" x14ac:dyDescent="0.4">
      <c r="A15" s="33">
        <v>2</v>
      </c>
      <c r="B15" s="103" t="str">
        <f>IF('（別紙2-5）5月1日～5月31日'!B15="","",'（別紙2-5）5月1日～5月31日'!B15)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-5）5月1日～5月31日'!D15:AH15,'（別紙2-6）6月1日～6月30日'!D15:AG15,'（別紙2-7）7月1日～7月31日'!D15:AH15,'（別紙2-8）8月1日～8月31日'!D15:AH15,'（別紙2-9）9月1日～9月30日'!D15:AG15,'（別紙2-7）10月1日～10月31日'!D15:AH15,'（別紙2-8）11月1日～11月30日'!D15:AG15,'（別紙2-9）12月1日～12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IF('（別紙2-5）5月1日～5月31日'!B16="","",'（別紙2-5）5月1日～5月31日'!B16)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-5）5月1日～5月31日'!D16:AH16,'（別紙2-6）6月1日～6月30日'!D16:AG16,'（別紙2-7）7月1日～7月31日'!D16:AH16,'（別紙2-8）8月1日～8月31日'!D16:AH16,'（別紙2-9）9月1日～9月30日'!D16:AG16,'（別紙2-7）10月1日～10月31日'!D16:AH16,'（別紙2-8）11月1日～11月30日'!D16:AG16,'（別紙2-9）12月1日～12月31日'!D16:AH16)</f>
        <v>0</v>
      </c>
      <c r="AK16" s="112" t="str">
        <f t="shared" si="1"/>
        <v/>
      </c>
      <c r="AL16" s="236" t="str">
        <f t="shared" si="2"/>
        <v/>
      </c>
      <c r="AM16" s="236"/>
    </row>
    <row r="17" spans="1:39" s="112" customFormat="1" ht="30" customHeight="1" x14ac:dyDescent="0.4">
      <c r="A17" s="33">
        <v>4</v>
      </c>
      <c r="B17" s="103" t="str">
        <f>IF('（別紙2-5）5月1日～5月31日'!B17="","",'（別紙2-5）5月1日～5月31日'!B17)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-5）5月1日～5月31日'!D17:AH17,'（別紙2-6）6月1日～6月30日'!D17:AG17,'（別紙2-7）7月1日～7月31日'!D17:AH17,'（別紙2-8）8月1日～8月31日'!D17:AH17,'（別紙2-9）9月1日～9月30日'!D17:AG17,'（別紙2-7）10月1日～10月31日'!D17:AH17,'（別紙2-8）11月1日～11月30日'!D17:AG17,'（別紙2-9）12月1日～12月31日'!D17:AH17)</f>
        <v>0</v>
      </c>
      <c r="AK17" s="112" t="str">
        <f t="shared" si="1"/>
        <v/>
      </c>
      <c r="AL17" s="236" t="str">
        <f t="shared" si="2"/>
        <v/>
      </c>
      <c r="AM17" s="236"/>
    </row>
    <row r="18" spans="1:39" s="112" customFormat="1" ht="30" customHeight="1" thickBot="1" x14ac:dyDescent="0.45">
      <c r="A18" s="37">
        <v>5</v>
      </c>
      <c r="B18" s="104" t="str">
        <f>IF('（別紙2-5）5月1日～5月31日'!B18="","",'（別紙2-5）5月1日～5月31日'!B18)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-5）5月1日～5月31日'!D18:AH18,'（別紙2-6）6月1日～6月30日'!D18:AG18,'（別紙2-7）7月1日～7月31日'!D18:AH18,'（別紙2-8）8月1日～8月31日'!D18:AH18,'（別紙2-9）9月1日～9月30日'!D18:AG18,'（別紙2-7）10月1日～10月31日'!D18:AH18,'（別紙2-8）11月1日～11月30日'!D18:AG18,'（別紙2-9）12月1日～12月31日'!D18:AH18)</f>
        <v>0</v>
      </c>
      <c r="AK18" s="112" t="str">
        <f t="shared" si="1"/>
        <v/>
      </c>
      <c r="AL18" s="236" t="str">
        <f t="shared" si="2"/>
        <v/>
      </c>
      <c r="AM18" s="236"/>
    </row>
    <row r="19" spans="1:39" s="112" customFormat="1" ht="30" customHeight="1" x14ac:dyDescent="0.4">
      <c r="A19" s="60">
        <v>6</v>
      </c>
      <c r="B19" s="105" t="str">
        <f>IF('（別紙2-5）5月1日～5月31日'!B19="","",'（別紙2-5）5月1日～5月31日'!B19)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-5）5月1日～5月31日'!D19:AH19,'（別紙2-6）6月1日～6月30日'!D19:AG19,'（別紙2-7）7月1日～7月31日'!D19:AH19,'（別紙2-8）8月1日～8月31日'!D19:AH19,'（別紙2-9）9月1日～9月30日'!D19:AG19,'（別紙2-7）10月1日～10月31日'!D19:AH19,'（別紙2-8）11月1日～11月30日'!D19:AG19,'（別紙2-9）12月1日～12月31日'!D19:AH19)</f>
        <v>0</v>
      </c>
      <c r="AK19" s="112" t="str">
        <f t="shared" si="1"/>
        <v/>
      </c>
      <c r="AL19" s="236" t="str">
        <f t="shared" si="2"/>
        <v/>
      </c>
      <c r="AM19" s="236"/>
    </row>
    <row r="20" spans="1:39" s="112" customFormat="1" ht="30" customHeight="1" x14ac:dyDescent="0.4">
      <c r="A20" s="33">
        <v>7</v>
      </c>
      <c r="B20" s="103" t="str">
        <f>IF('（別紙2-5）5月1日～5月31日'!B20="","",'（別紙2-5）5月1日～5月31日'!B20)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-5）5月1日～5月31日'!D20:AH20,'（別紙2-6）6月1日～6月30日'!D20:AG20,'（別紙2-7）7月1日～7月31日'!D20:AH20,'（別紙2-8）8月1日～8月31日'!D20:AH20,'（別紙2-9）9月1日～9月30日'!D20:AG20,'（別紙2-7）10月1日～10月31日'!D20:AH20,'（別紙2-8）11月1日～11月30日'!D20:AG20,'（別紙2-9）12月1日～12月31日'!D20:AH20)</f>
        <v>0</v>
      </c>
      <c r="AK20" s="112" t="str">
        <f t="shared" si="1"/>
        <v/>
      </c>
      <c r="AL20" s="236" t="str">
        <f t="shared" si="2"/>
        <v/>
      </c>
      <c r="AM20" s="236"/>
    </row>
    <row r="21" spans="1:39" s="112" customFormat="1" ht="30" customHeight="1" x14ac:dyDescent="0.4">
      <c r="A21" s="33">
        <v>8</v>
      </c>
      <c r="B21" s="103" t="str">
        <f>IF('（別紙2-5）5月1日～5月31日'!B21="","",'（別紙2-5）5月1日～5月31日'!B21)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-5）5月1日～5月31日'!D21:AH21,'（別紙2-6）6月1日～6月30日'!D21:AG21,'（別紙2-7）7月1日～7月31日'!D21:AH21,'（別紙2-8）8月1日～8月31日'!D21:AH21,'（別紙2-9）9月1日～9月30日'!D21:AG21,'（別紙2-7）10月1日～10月31日'!D21:AH21,'（別紙2-8）11月1日～11月30日'!D21:AG21,'（別紙2-9）12月1日～12月31日'!D21:AH21)</f>
        <v>0</v>
      </c>
      <c r="AK21" s="112" t="str">
        <f t="shared" si="1"/>
        <v/>
      </c>
      <c r="AL21" s="236" t="str">
        <f t="shared" si="2"/>
        <v/>
      </c>
      <c r="AM21" s="236"/>
    </row>
    <row r="22" spans="1:39" s="112" customFormat="1" ht="30" customHeight="1" x14ac:dyDescent="0.4">
      <c r="A22" s="33">
        <v>9</v>
      </c>
      <c r="B22" s="103" t="str">
        <f>IF('（別紙2-5）5月1日～5月31日'!B22="","",'（別紙2-5）5月1日～5月31日'!B22)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-5）5月1日～5月31日'!D22:AH22,'（別紙2-6）6月1日～6月30日'!D22:AG22,'（別紙2-7）7月1日～7月31日'!D22:AH22,'（別紙2-8）8月1日～8月31日'!D22:AH22,'（別紙2-9）9月1日～9月30日'!D22:AG22,'（別紙2-7）10月1日～10月31日'!D22:AH22,'（別紙2-8）11月1日～11月30日'!D22:AG22,'（別紙2-9）12月1日～12月31日'!D22:AH22)</f>
        <v>0</v>
      </c>
      <c r="AK22" s="112" t="str">
        <f t="shared" si="1"/>
        <v/>
      </c>
      <c r="AL22" s="236" t="str">
        <f t="shared" si="2"/>
        <v/>
      </c>
      <c r="AM22" s="236"/>
    </row>
    <row r="23" spans="1:39" s="112" customFormat="1" ht="30" customHeight="1" thickBot="1" x14ac:dyDescent="0.45">
      <c r="A23" s="37">
        <v>10</v>
      </c>
      <c r="B23" s="104" t="str">
        <f>IF('（別紙2-5）5月1日～5月31日'!B23="","",'（別紙2-5）5月1日～5月31日'!B23)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-5）5月1日～5月31日'!D23:AH23,'（別紙2-6）6月1日～6月30日'!D23:AG23,'（別紙2-7）7月1日～7月31日'!D23:AH23,'（別紙2-8）8月1日～8月31日'!D23:AH23,'（別紙2-9）9月1日～9月30日'!D23:AG23,'（別紙2-7）10月1日～10月31日'!D23:AH23,'（別紙2-8）11月1日～11月30日'!D23:AG23,'（別紙2-9）12月1日～12月31日'!D23:AH23)</f>
        <v>0</v>
      </c>
      <c r="AK23" s="112" t="str">
        <f t="shared" si="1"/>
        <v/>
      </c>
      <c r="AL23" s="236" t="str">
        <f t="shared" si="2"/>
        <v/>
      </c>
      <c r="AM23" s="236"/>
    </row>
    <row r="24" spans="1:39" s="112" customFormat="1" ht="30" customHeight="1" x14ac:dyDescent="0.4">
      <c r="A24" s="60">
        <v>11</v>
      </c>
      <c r="B24" s="105" t="str">
        <f>IF('（別紙2-5）5月1日～5月31日'!B24="","",'（別紙2-5）5月1日～5月31日'!B24)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-5）5月1日～5月31日'!D24:AH24,'（別紙2-6）6月1日～6月30日'!D24:AG24,'（別紙2-7）7月1日～7月31日'!D24:AH24,'（別紙2-8）8月1日～8月31日'!D24:AH24,'（別紙2-9）9月1日～9月30日'!D24:AG24,'（別紙2-7）10月1日～10月31日'!D24:AH24,'（別紙2-8）11月1日～11月30日'!D24:AG24,'（別紙2-9）12月1日～12月31日'!D24:AH24)</f>
        <v>0</v>
      </c>
      <c r="AK24" s="112" t="str">
        <f t="shared" si="1"/>
        <v/>
      </c>
      <c r="AL24" s="236" t="str">
        <f t="shared" si="2"/>
        <v/>
      </c>
      <c r="AM24" s="236"/>
    </row>
    <row r="25" spans="1:39" s="112" customFormat="1" ht="30" customHeight="1" x14ac:dyDescent="0.4">
      <c r="A25" s="33">
        <v>12</v>
      </c>
      <c r="B25" s="103" t="str">
        <f>IF('（別紙2-5）5月1日～5月31日'!B25="","",'（別紙2-5）5月1日～5月31日'!B25)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-5）5月1日～5月31日'!D25:AH25,'（別紙2-6）6月1日～6月30日'!D25:AG25,'（別紙2-7）7月1日～7月31日'!D25:AH25,'（別紙2-8）8月1日～8月31日'!D25:AH25,'（別紙2-9）9月1日～9月30日'!D25:AG25,'（別紙2-7）10月1日～10月31日'!D25:AH25,'（別紙2-8）11月1日～11月30日'!D25:AG25,'（別紙2-9）12月1日～12月31日'!D25:AH25)</f>
        <v>0</v>
      </c>
      <c r="AK25" s="112" t="str">
        <f t="shared" si="1"/>
        <v/>
      </c>
      <c r="AL25" s="236" t="str">
        <f t="shared" si="2"/>
        <v/>
      </c>
      <c r="AM25" s="236"/>
    </row>
    <row r="26" spans="1:39" s="112" customFormat="1" ht="30" customHeight="1" x14ac:dyDescent="0.4">
      <c r="A26" s="33">
        <v>13</v>
      </c>
      <c r="B26" s="103" t="str">
        <f>IF('（別紙2-5）5月1日～5月31日'!B26="","",'（別紙2-5）5月1日～5月31日'!B26)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-5）5月1日～5月31日'!D26:AH26,'（別紙2-6）6月1日～6月30日'!D26:AG26,'（別紙2-7）7月1日～7月31日'!D26:AH26,'（別紙2-8）8月1日～8月31日'!D26:AH26,'（別紙2-9）9月1日～9月30日'!D26:AG26,'（別紙2-7）10月1日～10月31日'!D26:AH26,'（別紙2-8）11月1日～11月30日'!D26:AG26,'（別紙2-9）12月1日～12月31日'!D26:AH26)</f>
        <v>0</v>
      </c>
      <c r="AK26" s="112" t="str">
        <f t="shared" si="1"/>
        <v/>
      </c>
      <c r="AL26" s="236" t="str">
        <f t="shared" si="2"/>
        <v/>
      </c>
      <c r="AM26" s="236"/>
    </row>
    <row r="27" spans="1:39" s="112" customFormat="1" ht="30" customHeight="1" x14ac:dyDescent="0.4">
      <c r="A27" s="33">
        <v>14</v>
      </c>
      <c r="B27" s="103" t="str">
        <f>IF('（別紙2-5）5月1日～5月31日'!B27="","",'（別紙2-5）5月1日～5月31日'!B27)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-5）5月1日～5月31日'!D27:AH27,'（別紙2-6）6月1日～6月30日'!D27:AG27,'（別紙2-7）7月1日～7月31日'!D27:AH27,'（別紙2-8）8月1日～8月31日'!D27:AH27,'（別紙2-9）9月1日～9月30日'!D27:AG27,'（別紙2-7）10月1日～10月31日'!D27:AH27,'（別紙2-8）11月1日～11月30日'!D27:AG27,'（別紙2-9）12月1日～12月31日'!D27:AH27)</f>
        <v>0</v>
      </c>
      <c r="AK27" s="112" t="str">
        <f t="shared" si="1"/>
        <v/>
      </c>
      <c r="AL27" s="236" t="str">
        <f t="shared" si="2"/>
        <v/>
      </c>
      <c r="AM27" s="236"/>
    </row>
    <row r="28" spans="1:39" s="112" customFormat="1" ht="30" customHeight="1" thickBot="1" x14ac:dyDescent="0.45">
      <c r="A28" s="37">
        <v>15</v>
      </c>
      <c r="B28" s="104" t="str">
        <f>IF('（別紙2-5）5月1日～5月31日'!B28="","",'（別紙2-5）5月1日～5月31日'!B28)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-5）5月1日～5月31日'!D28:AH28,'（別紙2-6）6月1日～6月30日'!D28:AG28,'（別紙2-7）7月1日～7月31日'!D28:AH28,'（別紙2-8）8月1日～8月31日'!D28:AH28,'（別紙2-9）9月1日～9月30日'!D28:AG28,'（別紙2-7）10月1日～10月31日'!D28:AH28,'（別紙2-8）11月1日～11月30日'!D28:AG28,'（別紙2-9）12月1日～12月31日'!D28:AH28)</f>
        <v>0</v>
      </c>
      <c r="AK28" s="112" t="str">
        <f t="shared" si="1"/>
        <v/>
      </c>
      <c r="AL28" s="236" t="str">
        <f t="shared" si="2"/>
        <v/>
      </c>
      <c r="AM28" s="236"/>
    </row>
    <row r="29" spans="1:39" s="112" customFormat="1" ht="30" customHeight="1" x14ac:dyDescent="0.4">
      <c r="A29" s="60">
        <v>16</v>
      </c>
      <c r="B29" s="105" t="str">
        <f>IF('（別紙2-5）5月1日～5月31日'!B29="","",'（別紙2-5）5月1日～5月31日'!B29)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-5）5月1日～5月31日'!D29:AH29,'（別紙2-6）6月1日～6月30日'!D29:AG29,'（別紙2-7）7月1日～7月31日'!D29:AH29,'（別紙2-8）8月1日～8月31日'!D29:AH29,'（別紙2-9）9月1日～9月30日'!D29:AG29,'（別紙2-7）10月1日～10月31日'!D29:AH29,'（別紙2-8）11月1日～11月30日'!D29:AG29,'（別紙2-9）12月1日～12月31日'!D29:AH29)</f>
        <v>0</v>
      </c>
      <c r="AK29" s="112" t="str">
        <f t="shared" si="1"/>
        <v/>
      </c>
      <c r="AL29" s="236" t="str">
        <f t="shared" si="2"/>
        <v/>
      </c>
      <c r="AM29" s="236"/>
    </row>
    <row r="30" spans="1:39" s="112" customFormat="1" ht="30" customHeight="1" x14ac:dyDescent="0.4">
      <c r="A30" s="33">
        <v>17</v>
      </c>
      <c r="B30" s="103" t="str">
        <f>IF('（別紙2-5）5月1日～5月31日'!B30="","",'（別紙2-5）5月1日～5月31日'!B30)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-5）5月1日～5月31日'!D30:AH30,'（別紙2-6）6月1日～6月30日'!D30:AG30,'（別紙2-7）7月1日～7月31日'!D30:AH30,'（別紙2-8）8月1日～8月31日'!D30:AH30,'（別紙2-9）9月1日～9月30日'!D30:AG30,'（別紙2-7）10月1日～10月31日'!D30:AH30,'（別紙2-8）11月1日～11月30日'!D30:AG30,'（別紙2-9）12月1日～12月31日'!D30:AH30)</f>
        <v>0</v>
      </c>
      <c r="AK30" s="112" t="str">
        <f t="shared" si="1"/>
        <v/>
      </c>
      <c r="AL30" s="236" t="str">
        <f t="shared" si="2"/>
        <v/>
      </c>
      <c r="AM30" s="236"/>
    </row>
    <row r="31" spans="1:39" s="112" customFormat="1" ht="30" customHeight="1" x14ac:dyDescent="0.4">
      <c r="A31" s="33">
        <v>18</v>
      </c>
      <c r="B31" s="103" t="str">
        <f>IF('（別紙2-5）5月1日～5月31日'!B31="","",'（別紙2-5）5月1日～5月31日'!B31)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-5）5月1日～5月31日'!D31:AH31,'（別紙2-6）6月1日～6月30日'!D31:AG31,'（別紙2-7）7月1日～7月31日'!D31:AH31,'（別紙2-8）8月1日～8月31日'!D31:AH31,'（別紙2-9）9月1日～9月30日'!D31:AG31,'（別紙2-7）10月1日～10月31日'!D31:AH31,'（別紙2-8）11月1日～11月30日'!D31:AG31,'（別紙2-9）12月1日～12月31日'!D31:AH31)</f>
        <v>0</v>
      </c>
      <c r="AK31" s="112" t="str">
        <f t="shared" si="1"/>
        <v/>
      </c>
      <c r="AL31" s="236" t="str">
        <f t="shared" si="2"/>
        <v/>
      </c>
      <c r="AM31" s="236"/>
    </row>
    <row r="32" spans="1:39" s="112" customFormat="1" ht="30" customHeight="1" x14ac:dyDescent="0.4">
      <c r="A32" s="33">
        <v>19</v>
      </c>
      <c r="B32" s="103" t="str">
        <f>IF('（別紙2-5）5月1日～5月31日'!B32="","",'（別紙2-5）5月1日～5月31日'!B32)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-5）5月1日～5月31日'!D32:AH32,'（別紙2-6）6月1日～6月30日'!D32:AG32,'（別紙2-7）7月1日～7月31日'!D32:AH32,'（別紙2-8）8月1日～8月31日'!D32:AH32,'（別紙2-9）9月1日～9月30日'!D32:AG32,'（別紙2-7）10月1日～10月31日'!D32:AH32,'（別紙2-8）11月1日～11月30日'!D32:AG32,'（別紙2-9）12月1日～12月31日'!D32:AH32)</f>
        <v>0</v>
      </c>
      <c r="AK32" s="112" t="str">
        <f t="shared" si="1"/>
        <v/>
      </c>
      <c r="AL32" s="236" t="str">
        <f t="shared" si="2"/>
        <v/>
      </c>
      <c r="AM32" s="236"/>
    </row>
    <row r="33" spans="1:46" s="112" customFormat="1" ht="30" customHeight="1" thickBot="1" x14ac:dyDescent="0.45">
      <c r="A33" s="37">
        <v>20</v>
      </c>
      <c r="B33" s="104" t="str">
        <f>IF('（別紙2-5）5月1日～5月31日'!B33="","",'（別紙2-5）5月1日～5月31日'!B33)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-5）5月1日～5月31日'!D33:AH33,'（別紙2-6）6月1日～6月30日'!D33:AG33,'（別紙2-7）7月1日～7月31日'!D33:AH33,'（別紙2-8）8月1日～8月31日'!D33:AH33,'（別紙2-9）9月1日～9月30日'!D33:AG33,'（別紙2-7）10月1日～10月31日'!D33:AH33,'（別紙2-8）11月1日～11月30日'!D33:AG33,'（別紙2-9）12月1日～12月31日'!D33:AH33)</f>
        <v>0</v>
      </c>
      <c r="AK33" s="112" t="str">
        <f t="shared" si="1"/>
        <v/>
      </c>
      <c r="AL33" s="236" t="str">
        <f t="shared" si="2"/>
        <v/>
      </c>
      <c r="AM33" s="236"/>
    </row>
    <row r="34" spans="1:46" s="112" customFormat="1" ht="30" customHeight="1" x14ac:dyDescent="0.4">
      <c r="A34" s="60">
        <v>21</v>
      </c>
      <c r="B34" s="105" t="str">
        <f>IF('（別紙2-5）5月1日～5月31日'!B34="","",'（別紙2-5）5月1日～5月31日'!B34)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-5）5月1日～5月31日'!D34:AH34,'（別紙2-6）6月1日～6月30日'!D34:AG34,'（別紙2-7）7月1日～7月31日'!D34:AH34,'（別紙2-8）8月1日～8月31日'!D34:AH34,'（別紙2-9）9月1日～9月30日'!D34:AG34,'（別紙2-7）10月1日～10月31日'!D34:AH34,'（別紙2-8）11月1日～11月30日'!D34:AG34,'（別紙2-9）12月1日～12月31日'!D34:AH34)</f>
        <v>0</v>
      </c>
      <c r="AK34" s="112" t="str">
        <f t="shared" si="1"/>
        <v/>
      </c>
      <c r="AL34" s="236" t="str">
        <f t="shared" si="2"/>
        <v/>
      </c>
      <c r="AM34" s="236"/>
    </row>
    <row r="35" spans="1:46" s="112" customFormat="1" ht="30" customHeight="1" x14ac:dyDescent="0.4">
      <c r="A35" s="33">
        <v>22</v>
      </c>
      <c r="B35" s="103" t="str">
        <f>IF('（別紙2-5）5月1日～5月31日'!B35="","",'（別紙2-5）5月1日～5月31日'!B35)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-5）5月1日～5月31日'!D35:AH35,'（別紙2-6）6月1日～6月30日'!D35:AG35,'（別紙2-7）7月1日～7月31日'!D35:AH35,'（別紙2-8）8月1日～8月31日'!D35:AH35,'（別紙2-9）9月1日～9月30日'!D35:AG35,'（別紙2-7）10月1日～10月31日'!D35:AH35,'（別紙2-8）11月1日～11月30日'!D35:AG35,'（別紙2-9）12月1日～12月31日'!D35:AH35)</f>
        <v>0</v>
      </c>
      <c r="AK35" s="112" t="str">
        <f t="shared" si="1"/>
        <v/>
      </c>
      <c r="AL35" s="236" t="str">
        <f t="shared" si="2"/>
        <v/>
      </c>
      <c r="AM35" s="236"/>
    </row>
    <row r="36" spans="1:46" s="112" customFormat="1" ht="30" customHeight="1" x14ac:dyDescent="0.4">
      <c r="A36" s="33">
        <v>23</v>
      </c>
      <c r="B36" s="103" t="str">
        <f>IF('（別紙2-5）5月1日～5月31日'!B36="","",'（別紙2-5）5月1日～5月31日'!B36)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-5）5月1日～5月31日'!D36:AH36,'（別紙2-6）6月1日～6月30日'!D36:AG36,'（別紙2-7）7月1日～7月31日'!D36:AH36,'（別紙2-8）8月1日～8月31日'!D36:AH36,'（別紙2-9）9月1日～9月30日'!D36:AG36,'（別紙2-7）10月1日～10月31日'!D36:AH36,'（別紙2-8）11月1日～11月30日'!D36:AG36,'（別紙2-9）12月1日～12月31日'!D36:AH36)</f>
        <v>0</v>
      </c>
      <c r="AK36" s="112" t="str">
        <f t="shared" si="1"/>
        <v/>
      </c>
      <c r="AL36" s="236" t="str">
        <f t="shared" si="2"/>
        <v/>
      </c>
      <c r="AM36" s="236"/>
    </row>
    <row r="37" spans="1:46" s="112" customFormat="1" ht="30" customHeight="1" x14ac:dyDescent="0.4">
      <c r="A37" s="33">
        <v>24</v>
      </c>
      <c r="B37" s="103" t="str">
        <f>IF('（別紙2-5）5月1日～5月31日'!B37="","",'（別紙2-5）5月1日～5月31日'!B37)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-5）5月1日～5月31日'!D37:AH37,'（別紙2-6）6月1日～6月30日'!D37:AG37,'（別紙2-7）7月1日～7月31日'!D37:AH37,'（別紙2-8）8月1日～8月31日'!D37:AH37,'（別紙2-9）9月1日～9月30日'!D37:AG37,'（別紙2-7）10月1日～10月31日'!D37:AH37,'（別紙2-8）11月1日～11月30日'!D37:AG37,'（別紙2-9）12月1日～12月31日'!D37:AH37)</f>
        <v>0</v>
      </c>
      <c r="AK37" s="112" t="str">
        <f t="shared" si="1"/>
        <v/>
      </c>
      <c r="AL37" s="236" t="str">
        <f t="shared" si="2"/>
        <v/>
      </c>
      <c r="AM37" s="236"/>
    </row>
    <row r="38" spans="1:46" ht="30" customHeight="1" thickBot="1" x14ac:dyDescent="0.3">
      <c r="A38" s="37">
        <v>25</v>
      </c>
      <c r="B38" s="104" t="str">
        <f>IF('（別紙2-5）5月1日～5月31日'!B38="","",'（別紙2-5）5月1日～5月31日'!B38)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-5）5月1日～5月31日'!D38:AH38,'（別紙2-6）6月1日～6月30日'!D38:AG38,'（別紙2-7）7月1日～7月31日'!D38:AH38,'（別紙2-8）8月1日～8月31日'!D38:AH38,'（別紙2-9）9月1日～9月30日'!D38:AG38,'（別紙2-7）10月1日～10月31日'!D38:AH38,'（別紙2-8）11月1日～11月30日'!D38:AG38,'（別紙2-9）12月1日～12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105" t="str">
        <f>IF('（別紙2-5）5月1日～5月31日'!B39="","",'（別紙2-5）5月1日～5月31日'!B39)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-5）5月1日～5月31日'!D39:AH39,'（別紙2-6）6月1日～6月30日'!D39:AG39,'（別紙2-7）7月1日～7月31日'!D39:AH39,'（別紙2-8）8月1日～8月31日'!D39:AH39,'（別紙2-9）9月1日～9月30日'!D39:AG39,'（別紙2-7）10月1日～10月31日'!D39:AH39,'（別紙2-8）11月1日～11月30日'!D39:AG39,'（別紙2-9）12月1日～12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IF('（別紙2-5）5月1日～5月31日'!B40="","",'（別紙2-5）5月1日～5月31日'!B40)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-5）5月1日～5月31日'!D40:AH40,'（別紙2-6）6月1日～6月30日'!D40:AG40,'（別紙2-7）7月1日～7月31日'!D40:AH40,'（別紙2-8）8月1日～8月31日'!D40:AH40,'（別紙2-9）9月1日～9月30日'!D40:AG40,'（別紙2-7）10月1日～10月31日'!D40:AH40,'（別紙2-8）11月1日～11月30日'!D40:AG40,'（別紙2-9）12月1日～12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IF('（別紙2-5）5月1日～5月31日'!B41="","",'（別紙2-5）5月1日～5月31日'!B41)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-5）5月1日～5月31日'!D41:AH41,'（別紙2-6）6月1日～6月30日'!D41:AG41,'（別紙2-7）7月1日～7月31日'!D41:AH41,'（別紙2-8）8月1日～8月31日'!D41:AH41,'（別紙2-9）9月1日～9月30日'!D41:AG41,'（別紙2-7）10月1日～10月31日'!D41:AH41,'（別紙2-8）11月1日～11月30日'!D41:AG41,'（別紙2-9）12月1日～12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IF('（別紙2-5）5月1日～5月31日'!B42="","",'（別紙2-5）5月1日～5月31日'!B42)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-5）5月1日～5月31日'!D42:AH42,'（別紙2-6）6月1日～6月30日'!D42:AG42,'（別紙2-7）7月1日～7月31日'!D42:AH42,'（別紙2-8）8月1日～8月31日'!D42:AH42,'（別紙2-9）9月1日～9月30日'!D42:AG42,'（別紙2-7）10月1日～10月31日'!D42:AH42,'（別紙2-8）11月1日～11月30日'!D42:AG42,'（別紙2-9）12月1日～12月31日'!D42:AH42)</f>
        <v>0</v>
      </c>
      <c r="AK42" s="112" t="str">
        <f t="shared" si="1"/>
        <v/>
      </c>
      <c r="AL42" s="236" t="str">
        <f t="shared" si="2"/>
        <v/>
      </c>
      <c r="AM42" s="236"/>
    </row>
    <row r="43" spans="1:46" s="112" customFormat="1" ht="30" customHeight="1" thickBot="1" x14ac:dyDescent="0.45">
      <c r="A43" s="35">
        <v>30</v>
      </c>
      <c r="B43" s="104" t="str">
        <f>IF('（別紙2-5）5月1日～5月31日'!B43="","",'（別紙2-5）5月1日～5月31日'!B43)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-5）5月1日～5月31日'!D43:AH43,'（別紙2-6）6月1日～6月30日'!D43:AG43,'（別紙2-7）7月1日～7月31日'!D43:AH43,'（別紙2-8）8月1日～8月31日'!D43:AH43,'（別紙2-9）9月1日～9月30日'!D43:AG43,'（別紙2-7）10月1日～10月31日'!D43:AH43,'（別紙2-8）11月1日～11月30日'!D43:AG43,'（別紙2-9）12月1日～12月31日'!D43:AH43)</f>
        <v>0</v>
      </c>
      <c r="AK43" s="112" t="str">
        <f t="shared" si="1"/>
        <v/>
      </c>
      <c r="AL43" s="236" t="str">
        <f t="shared" si="2"/>
        <v/>
      </c>
      <c r="AM43" s="236"/>
    </row>
    <row r="44" spans="1:46" s="112" customFormat="1" ht="30" customHeight="1" x14ac:dyDescent="0.4">
      <c r="A44" s="71">
        <v>31</v>
      </c>
      <c r="B44" s="105" t="str">
        <f>IF('（別紙2-5）5月1日～5月31日'!B44="","",'（別紙2-5）5月1日～5月31日'!B44)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-5）5月1日～5月31日'!D44:AH44,'（別紙2-6）6月1日～6月30日'!D44:AG44,'（別紙2-7）7月1日～7月31日'!D44:AH44,'（別紙2-8）8月1日～8月31日'!D44:AH44,'（別紙2-9）9月1日～9月30日'!D44:AG44,'（別紙2-7）10月1日～10月31日'!D44:AH44,'（別紙2-8）11月1日～11月30日'!D44:AG44,'（別紙2-9）12月1日～12月31日'!D44:AH44)</f>
        <v>0</v>
      </c>
      <c r="AK44" s="112" t="str">
        <f t="shared" si="1"/>
        <v/>
      </c>
      <c r="AL44" s="236" t="str">
        <f t="shared" si="2"/>
        <v/>
      </c>
      <c r="AM44" s="236"/>
    </row>
    <row r="45" spans="1:46" s="112" customFormat="1" ht="30" customHeight="1" x14ac:dyDescent="0.4">
      <c r="A45" s="35">
        <v>32</v>
      </c>
      <c r="B45" s="103" t="str">
        <f>IF('（別紙2-5）5月1日～5月31日'!B45="","",'（別紙2-5）5月1日～5月31日'!B45)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-5）5月1日～5月31日'!D45:AH45,'（別紙2-6）6月1日～6月30日'!D45:AG45,'（別紙2-7）7月1日～7月31日'!D45:AH45,'（別紙2-8）8月1日～8月31日'!D45:AH45,'（別紙2-9）9月1日～9月30日'!D45:AG45,'（別紙2-7）10月1日～10月31日'!D45:AH45,'（別紙2-8）11月1日～11月30日'!D45:AG45,'（別紙2-9）12月1日～12月31日'!D45:AH45)</f>
        <v>0</v>
      </c>
      <c r="AK45" s="112" t="str">
        <f t="shared" si="1"/>
        <v/>
      </c>
      <c r="AL45" s="236" t="str">
        <f t="shared" si="2"/>
        <v/>
      </c>
      <c r="AM45" s="236"/>
    </row>
    <row r="46" spans="1:46" s="112" customFormat="1" ht="30" customHeight="1" x14ac:dyDescent="0.4">
      <c r="A46" s="35">
        <v>33</v>
      </c>
      <c r="B46" s="103" t="str">
        <f>IF('（別紙2-5）5月1日～5月31日'!B46="","",'（別紙2-5）5月1日～5月31日'!B46)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-5）5月1日～5月31日'!D46:AH46,'（別紙2-6）6月1日～6月30日'!D46:AG46,'（別紙2-7）7月1日～7月31日'!D46:AH46,'（別紙2-8）8月1日～8月31日'!D46:AH46,'（別紙2-9）9月1日～9月30日'!D46:AG46,'（別紙2-7）10月1日～10月31日'!D46:AH46,'（別紙2-8）11月1日～11月30日'!D46:AG46,'（別紙2-9）12月1日～12月31日'!D46:AH46)</f>
        <v>0</v>
      </c>
      <c r="AK46" s="112" t="str">
        <f t="shared" si="1"/>
        <v/>
      </c>
      <c r="AL46" s="236" t="str">
        <f t="shared" si="2"/>
        <v/>
      </c>
      <c r="AM46" s="236"/>
    </row>
    <row r="47" spans="1:46" s="112" customFormat="1" ht="30" customHeight="1" x14ac:dyDescent="0.4">
      <c r="A47" s="35">
        <v>34</v>
      </c>
      <c r="B47" s="103" t="str">
        <f>IF('（別紙2-5）5月1日～5月31日'!B47="","",'（別紙2-5）5月1日～5月31日'!B47)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-5）5月1日～5月31日'!D47:AH47,'（別紙2-6）6月1日～6月30日'!D47:AG47,'（別紙2-7）7月1日～7月31日'!D47:AH47,'（別紙2-8）8月1日～8月31日'!D47:AH47,'（別紙2-9）9月1日～9月30日'!D47:AG47,'（別紙2-7）10月1日～10月31日'!D47:AH47,'（別紙2-8）11月1日～11月30日'!D47:AG47,'（別紙2-9）12月1日～12月31日'!D47:AH47)</f>
        <v>0</v>
      </c>
      <c r="AK47" s="112" t="str">
        <f t="shared" si="1"/>
        <v/>
      </c>
      <c r="AL47" s="236" t="str">
        <f t="shared" si="2"/>
        <v/>
      </c>
      <c r="AM47" s="236"/>
    </row>
    <row r="48" spans="1:46" s="112" customFormat="1" ht="30" customHeight="1" thickBot="1" x14ac:dyDescent="0.45">
      <c r="A48" s="37">
        <v>35</v>
      </c>
      <c r="B48" s="104" t="str">
        <f>IF('（別紙2-5）5月1日～5月31日'!B48="","",'（別紙2-5）5月1日～5月31日'!B48)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-5）5月1日～5月31日'!D48:AH48,'（別紙2-6）6月1日～6月30日'!D48:AG48,'（別紙2-7）7月1日～7月31日'!D48:AH48,'（別紙2-8）8月1日～8月31日'!D48:AH48,'（別紙2-9）9月1日～9月30日'!D48:AG48,'（別紙2-7）10月1日～10月31日'!D48:AH48,'（別紙2-8）11月1日～11月30日'!D48:AG48,'（別紙2-9）12月1日～12月31日'!D48:AH48)</f>
        <v>0</v>
      </c>
      <c r="AK48" s="112" t="str">
        <f t="shared" si="1"/>
        <v/>
      </c>
      <c r="AL48" s="236" t="str">
        <f t="shared" si="2"/>
        <v/>
      </c>
      <c r="AM48" s="236"/>
    </row>
    <row r="49" spans="1:39" s="112" customFormat="1" ht="30" customHeight="1" x14ac:dyDescent="0.4">
      <c r="A49" s="64">
        <v>36</v>
      </c>
      <c r="B49" s="105" t="str">
        <f>IF('（別紙2-5）5月1日～5月31日'!B49="","",'（別紙2-5）5月1日～5月31日'!B49)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-5）5月1日～5月31日'!D49:AH49,'（別紙2-6）6月1日～6月30日'!D49:AG49,'（別紙2-7）7月1日～7月31日'!D49:AH49,'（別紙2-8）8月1日～8月31日'!D49:AH49,'（別紙2-9）9月1日～9月30日'!D49:AG49,'（別紙2-7）10月1日～10月31日'!D49:AH49,'（別紙2-8）11月1日～11月30日'!D49:AG49,'（別紙2-9）12月1日～12月31日'!D49:AH49)</f>
        <v>0</v>
      </c>
      <c r="AK49" s="112" t="str">
        <f t="shared" si="1"/>
        <v/>
      </c>
      <c r="AL49" s="236" t="str">
        <f t="shared" si="2"/>
        <v/>
      </c>
      <c r="AM49" s="236"/>
    </row>
    <row r="50" spans="1:39" s="112" customFormat="1" ht="30" customHeight="1" x14ac:dyDescent="0.4">
      <c r="A50" s="35">
        <v>37</v>
      </c>
      <c r="B50" s="103" t="str">
        <f>IF('（別紙2-5）5月1日～5月31日'!B50="","",'（別紙2-5）5月1日～5月31日'!B50)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-5）5月1日～5月31日'!D50:AH50,'（別紙2-6）6月1日～6月30日'!D50:AG50,'（別紙2-7）7月1日～7月31日'!D50:AH50,'（別紙2-8）8月1日～8月31日'!D50:AH50,'（別紙2-9）9月1日～9月30日'!D50:AG50,'（別紙2-7）10月1日～10月31日'!D50:AH50,'（別紙2-8）11月1日～11月30日'!D50:AG50,'（別紙2-9）12月1日～12月31日'!D50:AH50)</f>
        <v>0</v>
      </c>
      <c r="AK50" s="112" t="str">
        <f t="shared" si="1"/>
        <v/>
      </c>
      <c r="AL50" s="236" t="str">
        <f t="shared" si="2"/>
        <v/>
      </c>
      <c r="AM50" s="236"/>
    </row>
    <row r="51" spans="1:39" s="112" customFormat="1" ht="30" customHeight="1" x14ac:dyDescent="0.4">
      <c r="A51" s="35">
        <v>38</v>
      </c>
      <c r="B51" s="103" t="str">
        <f>IF('（別紙2-5）5月1日～5月31日'!B51="","",'（別紙2-5）5月1日～5月31日'!B51)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-5）5月1日～5月31日'!D51:AH51,'（別紙2-6）6月1日～6月30日'!D51:AG51,'（別紙2-7）7月1日～7月31日'!D51:AH51,'（別紙2-8）8月1日～8月31日'!D51:AH51,'（別紙2-9）9月1日～9月30日'!D51:AG51,'（別紙2-7）10月1日～10月31日'!D51:AH51,'（別紙2-8）11月1日～11月30日'!D51:AG51,'（別紙2-9）12月1日～12月31日'!D51:AH51)</f>
        <v>0</v>
      </c>
      <c r="AK51" s="112" t="str">
        <f t="shared" si="1"/>
        <v/>
      </c>
      <c r="AL51" s="236" t="str">
        <f t="shared" si="2"/>
        <v/>
      </c>
      <c r="AM51" s="236"/>
    </row>
    <row r="52" spans="1:39" s="112" customFormat="1" ht="30" customHeight="1" x14ac:dyDescent="0.4">
      <c r="A52" s="35">
        <v>39</v>
      </c>
      <c r="B52" s="103" t="str">
        <f>IF('（別紙2-5）5月1日～5月31日'!B52="","",'（別紙2-5）5月1日～5月31日'!B52)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-5）5月1日～5月31日'!D52:AH52,'（別紙2-6）6月1日～6月30日'!D52:AG52,'（別紙2-7）7月1日～7月31日'!D52:AH52,'（別紙2-8）8月1日～8月31日'!D52:AH52,'（別紙2-9）9月1日～9月30日'!D52:AG52,'（別紙2-7）10月1日～10月31日'!D52:AH52,'（別紙2-8）11月1日～11月30日'!D52:AG52,'（別紙2-9）12月1日～12月31日'!D52:AH52)</f>
        <v>0</v>
      </c>
      <c r="AK52" s="112" t="str">
        <f t="shared" si="1"/>
        <v/>
      </c>
      <c r="AL52" s="236" t="str">
        <f t="shared" si="2"/>
        <v/>
      </c>
      <c r="AM52" s="236"/>
    </row>
    <row r="53" spans="1:39" s="112" customFormat="1" ht="30" customHeight="1" thickBot="1" x14ac:dyDescent="0.45">
      <c r="A53" s="35">
        <v>40</v>
      </c>
      <c r="B53" s="104" t="str">
        <f>IF('（別紙2-5）5月1日～5月31日'!B53="","",'（別紙2-5）5月1日～5月31日'!B53)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-5）5月1日～5月31日'!D53:AH53,'（別紙2-6）6月1日～6月30日'!D53:AG53,'（別紙2-7）7月1日～7月31日'!D53:AH53,'（別紙2-8）8月1日～8月31日'!D53:AH53,'（別紙2-9）9月1日～9月30日'!D53:AG53,'（別紙2-7）10月1日～10月31日'!D53:AH53,'（別紙2-8）11月1日～11月30日'!D53:AG53,'（別紙2-9）12月1日～12月31日'!D53:AH53)</f>
        <v>0</v>
      </c>
      <c r="AK53" s="112" t="str">
        <f t="shared" si="1"/>
        <v/>
      </c>
      <c r="AL53" s="236" t="str">
        <f t="shared" si="2"/>
        <v/>
      </c>
      <c r="AM53" s="236"/>
    </row>
    <row r="54" spans="1:39" s="112" customFormat="1" ht="30" customHeight="1" x14ac:dyDescent="0.4">
      <c r="A54" s="71">
        <v>41</v>
      </c>
      <c r="B54" s="105" t="str">
        <f>IF('（別紙2-5）5月1日～5月31日'!B54="","",'（別紙2-5）5月1日～5月31日'!B54)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-5）5月1日～5月31日'!D54:AH54,'（別紙2-6）6月1日～6月30日'!D54:AG54,'（別紙2-7）7月1日～7月31日'!D54:AH54,'（別紙2-8）8月1日～8月31日'!D54:AH54,'（別紙2-9）9月1日～9月30日'!D54:AG54,'（別紙2-7）10月1日～10月31日'!D54:AH54,'（別紙2-8）11月1日～11月30日'!D54:AG54,'（別紙2-9）12月1日～12月31日'!D54:AH54)</f>
        <v>0</v>
      </c>
      <c r="AK54" s="112" t="str">
        <f t="shared" si="1"/>
        <v/>
      </c>
      <c r="AL54" s="236" t="str">
        <f t="shared" si="2"/>
        <v/>
      </c>
      <c r="AM54" s="236"/>
    </row>
    <row r="55" spans="1:39" s="112" customFormat="1" ht="30" customHeight="1" x14ac:dyDescent="0.4">
      <c r="A55" s="35">
        <v>42</v>
      </c>
      <c r="B55" s="103" t="str">
        <f>IF('（別紙2-5）5月1日～5月31日'!B55="","",'（別紙2-5）5月1日～5月31日'!B55)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-5）5月1日～5月31日'!D55:AH55,'（別紙2-6）6月1日～6月30日'!D55:AG55,'（別紙2-7）7月1日～7月31日'!D55:AH55,'（別紙2-8）8月1日～8月31日'!D55:AH55,'（別紙2-9）9月1日～9月30日'!D55:AG55,'（別紙2-7）10月1日～10月31日'!D55:AH55,'（別紙2-8）11月1日～11月30日'!D55:AG55,'（別紙2-9）12月1日～12月31日'!D55:AH55)</f>
        <v>0</v>
      </c>
      <c r="AK55" s="112" t="str">
        <f t="shared" si="1"/>
        <v/>
      </c>
      <c r="AL55" s="236" t="str">
        <f t="shared" si="2"/>
        <v/>
      </c>
      <c r="AM55" s="236"/>
    </row>
    <row r="56" spans="1:39" s="112" customFormat="1" ht="30" customHeight="1" x14ac:dyDescent="0.4">
      <c r="A56" s="35">
        <v>43</v>
      </c>
      <c r="B56" s="103" t="str">
        <f>IF('（別紙2-5）5月1日～5月31日'!B56="","",'（別紙2-5）5月1日～5月31日'!B56)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-5）5月1日～5月31日'!D56:AH56,'（別紙2-6）6月1日～6月30日'!D56:AG56,'（別紙2-7）7月1日～7月31日'!D56:AH56,'（別紙2-8）8月1日～8月31日'!D56:AH56,'（別紙2-9）9月1日～9月30日'!D56:AG56,'（別紙2-7）10月1日～10月31日'!D56:AH56,'（別紙2-8）11月1日～11月30日'!D56:AG56,'（別紙2-9）12月1日～12月31日'!D56:AH56)</f>
        <v>0</v>
      </c>
      <c r="AK56" s="112" t="str">
        <f t="shared" si="1"/>
        <v/>
      </c>
      <c r="AL56" s="236" t="str">
        <f t="shared" si="2"/>
        <v/>
      </c>
      <c r="AM56" s="236"/>
    </row>
    <row r="57" spans="1:39" s="112" customFormat="1" ht="30" customHeight="1" x14ac:dyDescent="0.4">
      <c r="A57" s="35">
        <v>44</v>
      </c>
      <c r="B57" s="103" t="str">
        <f>IF('（別紙2-5）5月1日～5月31日'!B57="","",'（別紙2-5）5月1日～5月31日'!B57)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-5）5月1日～5月31日'!D57:AH57,'（別紙2-6）6月1日～6月30日'!D57:AG57,'（別紙2-7）7月1日～7月31日'!D57:AH57,'（別紙2-8）8月1日～8月31日'!D57:AH57,'（別紙2-9）9月1日～9月30日'!D57:AG57,'（別紙2-7）10月1日～10月31日'!D57:AH57,'（別紙2-8）11月1日～11月30日'!D57:AG57,'（別紙2-9）12月1日～12月31日'!D57:AH57)</f>
        <v>0</v>
      </c>
      <c r="AK57" s="112" t="str">
        <f t="shared" si="1"/>
        <v/>
      </c>
      <c r="AL57" s="236" t="str">
        <f t="shared" si="2"/>
        <v/>
      </c>
      <c r="AM57" s="236"/>
    </row>
    <row r="58" spans="1:39" s="112" customFormat="1" ht="30" customHeight="1" thickBot="1" x14ac:dyDescent="0.45">
      <c r="A58" s="37">
        <v>45</v>
      </c>
      <c r="B58" s="104" t="str">
        <f>IF('（別紙2-5）5月1日～5月31日'!B58="","",'（別紙2-5）5月1日～5月31日'!B58)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-5）5月1日～5月31日'!D58:AH58,'（別紙2-6）6月1日～6月30日'!D58:AG58,'（別紙2-7）7月1日～7月31日'!D58:AH58,'（別紙2-8）8月1日～8月31日'!D58:AH58,'（別紙2-9）9月1日～9月30日'!D58:AG58,'（別紙2-7）10月1日～10月31日'!D58:AH58,'（別紙2-8）11月1日～11月30日'!D58:AG58,'（別紙2-9）12月1日～12月31日'!D58:AH58)</f>
        <v>0</v>
      </c>
      <c r="AK58" s="112" t="str">
        <f t="shared" si="1"/>
        <v/>
      </c>
      <c r="AL58" s="236" t="str">
        <f t="shared" si="2"/>
        <v/>
      </c>
      <c r="AM58" s="236"/>
    </row>
    <row r="59" spans="1:39" s="112" customFormat="1" ht="30" customHeight="1" x14ac:dyDescent="0.4">
      <c r="A59" s="64">
        <v>46</v>
      </c>
      <c r="B59" s="105" t="str">
        <f>IF('（別紙2-5）5月1日～5月31日'!B59="","",'（別紙2-5）5月1日～5月31日'!B59)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-5）5月1日～5月31日'!D59:AH59,'（別紙2-6）6月1日～6月30日'!D59:AG59,'（別紙2-7）7月1日～7月31日'!D59:AH59,'（別紙2-8）8月1日～8月31日'!D59:AH59,'（別紙2-9）9月1日～9月30日'!D59:AG59,'（別紙2-7）10月1日～10月31日'!D59:AH59,'（別紙2-8）11月1日～11月30日'!D59:AG59,'（別紙2-9）12月1日～12月31日'!D59:AH59)</f>
        <v>0</v>
      </c>
      <c r="AK59" s="112" t="str">
        <f t="shared" si="1"/>
        <v/>
      </c>
      <c r="AL59" s="236" t="str">
        <f t="shared" si="2"/>
        <v/>
      </c>
      <c r="AM59" s="236"/>
    </row>
    <row r="60" spans="1:39" s="112" customFormat="1" ht="30" customHeight="1" x14ac:dyDescent="0.4">
      <c r="A60" s="35">
        <v>47</v>
      </c>
      <c r="B60" s="103" t="str">
        <f>IF('（別紙2-5）5月1日～5月31日'!B60="","",'（別紙2-5）5月1日～5月31日'!B60)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-5）5月1日～5月31日'!D60:AH60,'（別紙2-6）6月1日～6月30日'!D60:AG60,'（別紙2-7）7月1日～7月31日'!D60:AH60,'（別紙2-8）8月1日～8月31日'!D60:AH60,'（別紙2-9）9月1日～9月30日'!D60:AG60,'（別紙2-7）10月1日～10月31日'!D60:AH60,'（別紙2-8）11月1日～11月30日'!D60:AG60,'（別紙2-9）12月1日～12月31日'!D60:AH60)</f>
        <v>0</v>
      </c>
      <c r="AK60" s="112" t="str">
        <f t="shared" si="1"/>
        <v/>
      </c>
      <c r="AL60" s="236" t="str">
        <f t="shared" si="2"/>
        <v/>
      </c>
      <c r="AM60" s="236"/>
    </row>
    <row r="61" spans="1:39" s="112" customFormat="1" ht="30" customHeight="1" x14ac:dyDescent="0.4">
      <c r="A61" s="35">
        <v>48</v>
      </c>
      <c r="B61" s="103" t="str">
        <f>IF('（別紙2-5）5月1日～5月31日'!B61="","",'（別紙2-5）5月1日～5月31日'!B61)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-5）5月1日～5月31日'!D61:AH61,'（別紙2-6）6月1日～6月30日'!D61:AG61,'（別紙2-7）7月1日～7月31日'!D61:AH61,'（別紙2-8）8月1日～8月31日'!D61:AH61,'（別紙2-9）9月1日～9月30日'!D61:AG61,'（別紙2-7）10月1日～10月31日'!D61:AH61,'（別紙2-8）11月1日～11月30日'!D61:AG61,'（別紙2-9）12月1日～12月31日'!D61:AH61)</f>
        <v>0</v>
      </c>
      <c r="AK61" s="112" t="str">
        <f t="shared" si="1"/>
        <v/>
      </c>
      <c r="AL61" s="236" t="str">
        <f t="shared" si="2"/>
        <v/>
      </c>
      <c r="AM61" s="236"/>
    </row>
    <row r="62" spans="1:39" s="112" customFormat="1" ht="30" customHeight="1" x14ac:dyDescent="0.4">
      <c r="A62" s="35">
        <v>49</v>
      </c>
      <c r="B62" s="103" t="str">
        <f>IF('（別紙2-5）5月1日～5月31日'!B62="","",'（別紙2-5）5月1日～5月31日'!B62)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-5）5月1日～5月31日'!D62:AH62,'（別紙2-6）6月1日～6月30日'!D62:AG62,'（別紙2-7）7月1日～7月31日'!D62:AH62,'（別紙2-8）8月1日～8月31日'!D62:AH62,'（別紙2-9）9月1日～9月30日'!D62:AG62,'（別紙2-7）10月1日～10月31日'!D62:AH62,'（別紙2-8）11月1日～11月30日'!D62:AG62,'（別紙2-9）12月1日～12月31日'!D62:AH62)</f>
        <v>0</v>
      </c>
      <c r="AK62" s="112" t="str">
        <f t="shared" si="1"/>
        <v/>
      </c>
      <c r="AL62" s="236" t="str">
        <f t="shared" si="2"/>
        <v/>
      </c>
      <c r="AM62" s="236"/>
    </row>
    <row r="63" spans="1:39" s="112" customFormat="1" ht="30" customHeight="1" thickBot="1" x14ac:dyDescent="0.45">
      <c r="A63" s="35">
        <v>50</v>
      </c>
      <c r="B63" s="104" t="str">
        <f>IF('（別紙2-5）5月1日～5月31日'!B63="","",'（別紙2-5）5月1日～5月31日'!B63)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-5）5月1日～5月31日'!D63:AH63,'（別紙2-6）6月1日～6月30日'!D63:AG63,'（別紙2-7）7月1日～7月31日'!D63:AH63,'（別紙2-8）8月1日～8月31日'!D63:AH63,'（別紙2-9）9月1日～9月30日'!D63:AG63,'（別紙2-7）10月1日～10月31日'!D63:AH63,'（別紙2-8）11月1日～11月30日'!D63:AG63,'（別紙2-9）12月1日～12月31日'!D63:AH63)</f>
        <v>0</v>
      </c>
      <c r="AK63" s="112" t="str">
        <f t="shared" si="1"/>
        <v/>
      </c>
      <c r="AL63" s="236" t="str">
        <f t="shared" si="2"/>
        <v/>
      </c>
      <c r="AM63" s="236"/>
    </row>
    <row r="64" spans="1:39" s="112" customFormat="1" ht="30" customHeight="1" x14ac:dyDescent="0.4">
      <c r="A64" s="71">
        <v>51</v>
      </c>
      <c r="B64" s="105" t="str">
        <f>IF('（別紙2-5）5月1日～5月31日'!B64="","",'（別紙2-5）5月1日～5月31日'!B64)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-5）5月1日～5月31日'!D64:AH64,'（別紙2-6）6月1日～6月30日'!D64:AG64,'（別紙2-7）7月1日～7月31日'!D64:AH64,'（別紙2-8）8月1日～8月31日'!D64:AH64,'（別紙2-9）9月1日～9月30日'!D64:AG64,'（別紙2-7）10月1日～10月31日'!D64:AH64,'（別紙2-8）11月1日～11月30日'!D64:AG64,'（別紙2-9）12月1日～12月31日'!D64:AH64)</f>
        <v>0</v>
      </c>
      <c r="AK64" s="112" t="str">
        <f t="shared" si="1"/>
        <v/>
      </c>
      <c r="AL64" s="236" t="str">
        <f t="shared" si="2"/>
        <v/>
      </c>
      <c r="AM64" s="236"/>
    </row>
    <row r="65" spans="1:39" s="112" customFormat="1" ht="30" customHeight="1" x14ac:dyDescent="0.4">
      <c r="A65" s="35">
        <v>52</v>
      </c>
      <c r="B65" s="103" t="str">
        <f>IF('（別紙2-5）5月1日～5月31日'!B65="","",'（別紙2-5）5月1日～5月31日'!B65)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-5）5月1日～5月31日'!D65:AH65,'（別紙2-6）6月1日～6月30日'!D65:AG65,'（別紙2-7）7月1日～7月31日'!D65:AH65,'（別紙2-8）8月1日～8月31日'!D65:AH65,'（別紙2-9）9月1日～9月30日'!D65:AG65,'（別紙2-7）10月1日～10月31日'!D65:AH65,'（別紙2-8）11月1日～11月30日'!D65:AG65,'（別紙2-9）12月1日～12月31日'!D65:AH65)</f>
        <v>0</v>
      </c>
      <c r="AK65" s="112" t="str">
        <f t="shared" si="1"/>
        <v/>
      </c>
      <c r="AL65" s="236" t="str">
        <f t="shared" si="2"/>
        <v/>
      </c>
      <c r="AM65" s="236"/>
    </row>
    <row r="66" spans="1:39" s="112" customFormat="1" ht="30" customHeight="1" x14ac:dyDescent="0.4">
      <c r="A66" s="35">
        <v>53</v>
      </c>
      <c r="B66" s="103" t="str">
        <f>IF('（別紙2-5）5月1日～5月31日'!B66="","",'（別紙2-5）5月1日～5月31日'!B66)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-5）5月1日～5月31日'!D66:AH66,'（別紙2-6）6月1日～6月30日'!D66:AG66,'（別紙2-7）7月1日～7月31日'!D66:AH66,'（別紙2-8）8月1日～8月31日'!D66:AH66,'（別紙2-9）9月1日～9月30日'!D66:AG66,'（別紙2-7）10月1日～10月31日'!D66:AH66,'（別紙2-8）11月1日～11月30日'!D66:AG66,'（別紙2-9）12月1日～12月31日'!D66:AH66)</f>
        <v>0</v>
      </c>
      <c r="AK66" s="112" t="str">
        <f t="shared" si="1"/>
        <v/>
      </c>
      <c r="AL66" s="236" t="str">
        <f t="shared" si="2"/>
        <v/>
      </c>
      <c r="AM66" s="236"/>
    </row>
    <row r="67" spans="1:39" s="112" customFormat="1" ht="30" customHeight="1" x14ac:dyDescent="0.4">
      <c r="A67" s="35">
        <v>54</v>
      </c>
      <c r="B67" s="103" t="str">
        <f>IF('（別紙2-5）5月1日～5月31日'!B67="","",'（別紙2-5）5月1日～5月31日'!B67)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-5）5月1日～5月31日'!D67:AH67,'（別紙2-6）6月1日～6月30日'!D67:AG67,'（別紙2-7）7月1日～7月31日'!D67:AH67,'（別紙2-8）8月1日～8月31日'!D67:AH67,'（別紙2-9）9月1日～9月30日'!D67:AG67,'（別紙2-7）10月1日～10月31日'!D67:AH67,'（別紙2-8）11月1日～11月30日'!D67:AG67,'（別紙2-9）12月1日～12月31日'!D67:AH67)</f>
        <v>0</v>
      </c>
      <c r="AK67" s="112" t="str">
        <f t="shared" si="1"/>
        <v/>
      </c>
      <c r="AL67" s="236" t="str">
        <f t="shared" si="2"/>
        <v/>
      </c>
      <c r="AM67" s="236"/>
    </row>
    <row r="68" spans="1:39" s="112" customFormat="1" ht="30" customHeight="1" thickBot="1" x14ac:dyDescent="0.45">
      <c r="A68" s="37">
        <v>55</v>
      </c>
      <c r="B68" s="104" t="str">
        <f>IF('（別紙2-5）5月1日～5月31日'!B68="","",'（別紙2-5）5月1日～5月31日'!B68)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-5）5月1日～5月31日'!D68:AH68,'（別紙2-6）6月1日～6月30日'!D68:AG68,'（別紙2-7）7月1日～7月31日'!D68:AH68,'（別紙2-8）8月1日～8月31日'!D68:AH68,'（別紙2-9）9月1日～9月30日'!D68:AG68,'（別紙2-7）10月1日～10月31日'!D68:AH68,'（別紙2-8）11月1日～11月30日'!D68:AG68,'（別紙2-9）12月1日～12月31日'!D68:AH68)</f>
        <v>0</v>
      </c>
      <c r="AK68" s="112" t="str">
        <f t="shared" si="1"/>
        <v/>
      </c>
      <c r="AL68" s="236" t="str">
        <f t="shared" si="2"/>
        <v/>
      </c>
      <c r="AM68" s="236"/>
    </row>
    <row r="69" spans="1:39" s="112" customFormat="1" ht="30" customHeight="1" x14ac:dyDescent="0.4">
      <c r="A69" s="64">
        <v>56</v>
      </c>
      <c r="B69" s="105" t="str">
        <f>IF('（別紙2-5）5月1日～5月31日'!B69="","",'（別紙2-5）5月1日～5月31日'!B69)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-5）5月1日～5月31日'!D69:AH69,'（別紙2-6）6月1日～6月30日'!D69:AG69,'（別紙2-7）7月1日～7月31日'!D69:AH69,'（別紙2-8）8月1日～8月31日'!D69:AH69,'（別紙2-9）9月1日～9月30日'!D69:AG69,'（別紙2-7）10月1日～10月31日'!D69:AH69,'（別紙2-8）11月1日～11月30日'!D69:AG69,'（別紙2-9）12月1日～12月31日'!D69:AH69)</f>
        <v>0</v>
      </c>
      <c r="AK69" s="112" t="str">
        <f t="shared" si="1"/>
        <v/>
      </c>
      <c r="AL69" s="236" t="str">
        <f t="shared" si="2"/>
        <v/>
      </c>
      <c r="AM69" s="236"/>
    </row>
    <row r="70" spans="1:39" s="112" customFormat="1" ht="30" customHeight="1" x14ac:dyDescent="0.4">
      <c r="A70" s="35">
        <v>57</v>
      </c>
      <c r="B70" s="103" t="str">
        <f>IF('（別紙2-5）5月1日～5月31日'!B70="","",'（別紙2-5）5月1日～5月31日'!B70)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-5）5月1日～5月31日'!D70:AH70,'（別紙2-6）6月1日～6月30日'!D70:AG70,'（別紙2-7）7月1日～7月31日'!D70:AH70,'（別紙2-8）8月1日～8月31日'!D70:AH70,'（別紙2-9）9月1日～9月30日'!D70:AG70,'（別紙2-7）10月1日～10月31日'!D70:AH70,'（別紙2-8）11月1日～11月30日'!D70:AG70,'（別紙2-9）12月1日～12月31日'!D70:AH70)</f>
        <v>0</v>
      </c>
      <c r="AK70" s="112" t="str">
        <f t="shared" si="1"/>
        <v/>
      </c>
      <c r="AL70" s="236" t="str">
        <f t="shared" si="2"/>
        <v/>
      </c>
      <c r="AM70" s="236"/>
    </row>
    <row r="71" spans="1:39" s="112" customFormat="1" ht="30" customHeight="1" x14ac:dyDescent="0.4">
      <c r="A71" s="35">
        <v>58</v>
      </c>
      <c r="B71" s="103" t="str">
        <f>IF('（別紙2-5）5月1日～5月31日'!B71="","",'（別紙2-5）5月1日～5月31日'!B71)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-5）5月1日～5月31日'!D71:AH71,'（別紙2-6）6月1日～6月30日'!D71:AG71,'（別紙2-7）7月1日～7月31日'!D71:AH71,'（別紙2-8）8月1日～8月31日'!D71:AH71,'（別紙2-9）9月1日～9月30日'!D71:AG71,'（別紙2-7）10月1日～10月31日'!D71:AH71,'（別紙2-8）11月1日～11月30日'!D71:AG71,'（別紙2-9）12月1日～12月31日'!D71:AH71)</f>
        <v>0</v>
      </c>
      <c r="AK71" s="112" t="str">
        <f t="shared" si="1"/>
        <v/>
      </c>
      <c r="AL71" s="236" t="str">
        <f t="shared" si="2"/>
        <v/>
      </c>
      <c r="AM71" s="236"/>
    </row>
    <row r="72" spans="1:39" s="112" customFormat="1" ht="30" customHeight="1" x14ac:dyDescent="0.4">
      <c r="A72" s="35">
        <v>59</v>
      </c>
      <c r="B72" s="103" t="str">
        <f>IF('（別紙2-5）5月1日～5月31日'!B72="","",'（別紙2-5）5月1日～5月31日'!B72)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-5）5月1日～5月31日'!D72:AH72,'（別紙2-6）6月1日～6月30日'!D72:AG72,'（別紙2-7）7月1日～7月31日'!D72:AH72,'（別紙2-8）8月1日～8月31日'!D72:AH72,'（別紙2-9）9月1日～9月30日'!D72:AG72,'（別紙2-7）10月1日～10月31日'!D72:AH72,'（別紙2-8）11月1日～11月30日'!D72:AG72,'（別紙2-9）12月1日～12月31日'!D72:AH72)</f>
        <v>0</v>
      </c>
      <c r="AK72" s="112" t="str">
        <f t="shared" si="1"/>
        <v/>
      </c>
      <c r="AL72" s="236" t="str">
        <f t="shared" si="2"/>
        <v/>
      </c>
      <c r="AM72" s="236"/>
    </row>
    <row r="73" spans="1:39" s="112" customFormat="1" ht="30" customHeight="1" thickBot="1" x14ac:dyDescent="0.45">
      <c r="A73" s="35">
        <v>60</v>
      </c>
      <c r="B73" s="106" t="str">
        <f>IF('（別紙2-5）5月1日～5月31日'!B73="","",'（別紙2-5）5月1日～5月31日'!B73)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-5）5月1日～5月31日'!D73:AH73,'（別紙2-6）6月1日～6月30日'!D73:AG73,'（別紙2-7）7月1日～7月31日'!D73:AH73,'（別紙2-8）8月1日～8月31日'!D73:AH73,'（別紙2-9）9月1日～9月30日'!D73:AG73,'（別紙2-7）10月1日～10月31日'!D73:AH73,'（別紙2-8）11月1日～11月30日'!D73:AG73,'（別紙2-9）12月1日～12月31日'!D73:AH73)</f>
        <v>0</v>
      </c>
      <c r="AK73" s="112" t="str">
        <f t="shared" si="1"/>
        <v/>
      </c>
      <c r="AL73" s="236" t="str">
        <f t="shared" si="2"/>
        <v/>
      </c>
      <c r="AM73" s="236"/>
    </row>
    <row r="74" spans="1:39" s="112" customFormat="1" ht="30" customHeight="1" x14ac:dyDescent="0.4">
      <c r="A74" s="71">
        <v>61</v>
      </c>
      <c r="B74" s="103" t="str">
        <f>IF('（別紙2-5）5月1日～5月31日'!B74="","",'（別紙2-5）5月1日～5月31日'!B74)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-5）5月1日～5月31日'!D74:AH74,'（別紙2-6）6月1日～6月30日'!D74:AG74,'（別紙2-7）7月1日～7月31日'!D74:AH74,'（別紙2-8）8月1日～8月31日'!D74:AH74,'（別紙2-9）9月1日～9月30日'!D74:AG74,'（別紙2-7）10月1日～10月31日'!D74:AH74,'（別紙2-8）11月1日～11月30日'!D74:AG74,'（別紙2-9）12月1日～12月31日'!D74:AH74)</f>
        <v>0</v>
      </c>
      <c r="AK74" s="112" t="str">
        <f t="shared" si="1"/>
        <v/>
      </c>
      <c r="AL74" s="236" t="str">
        <f t="shared" si="2"/>
        <v/>
      </c>
      <c r="AM74" s="236"/>
    </row>
    <row r="75" spans="1:39" s="112" customFormat="1" ht="30" customHeight="1" x14ac:dyDescent="0.4">
      <c r="A75" s="35">
        <v>62</v>
      </c>
      <c r="B75" s="103" t="str">
        <f>IF('（別紙2-5）5月1日～5月31日'!B75="","",'（別紙2-5）5月1日～5月31日'!B75)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-5）5月1日～5月31日'!D75:AH75,'（別紙2-6）6月1日～6月30日'!D75:AG75,'（別紙2-7）7月1日～7月31日'!D75:AH75,'（別紙2-8）8月1日～8月31日'!D75:AH75,'（別紙2-9）9月1日～9月30日'!D75:AG75,'（別紙2-7）10月1日～10月31日'!D75:AH75,'（別紙2-8）11月1日～11月30日'!D75:AG75,'（別紙2-9）12月1日～12月31日'!D75:AH75)</f>
        <v>0</v>
      </c>
      <c r="AK75" s="112" t="str">
        <f t="shared" si="1"/>
        <v/>
      </c>
      <c r="AL75" s="236" t="str">
        <f t="shared" si="2"/>
        <v/>
      </c>
      <c r="AM75" s="236"/>
    </row>
    <row r="76" spans="1:39" s="112" customFormat="1" ht="30" customHeight="1" x14ac:dyDescent="0.4">
      <c r="A76" s="35">
        <v>63</v>
      </c>
      <c r="B76" s="103" t="str">
        <f>IF('（別紙2-5）5月1日～5月31日'!B76="","",'（別紙2-5）5月1日～5月31日'!B76)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-5）5月1日～5月31日'!D76:AH76,'（別紙2-6）6月1日～6月30日'!D76:AG76,'（別紙2-7）7月1日～7月31日'!D76:AH76,'（別紙2-8）8月1日～8月31日'!D76:AH76,'（別紙2-9）9月1日～9月30日'!D76:AG76,'（別紙2-7）10月1日～10月31日'!D76:AH76,'（別紙2-8）11月1日～11月30日'!D76:AG76,'（別紙2-9）12月1日～12月31日'!D76:AH76)</f>
        <v>0</v>
      </c>
      <c r="AK76" s="112" t="str">
        <f t="shared" si="1"/>
        <v/>
      </c>
      <c r="AL76" s="236" t="str">
        <f t="shared" si="2"/>
        <v/>
      </c>
      <c r="AM76" s="236"/>
    </row>
    <row r="77" spans="1:39" s="112" customFormat="1" ht="30" customHeight="1" x14ac:dyDescent="0.4">
      <c r="A77" s="35">
        <v>64</v>
      </c>
      <c r="B77" s="103" t="str">
        <f>IF('（別紙2-5）5月1日～5月31日'!B77="","",'（別紙2-5）5月1日～5月31日'!B77)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-5）5月1日～5月31日'!D77:AH77,'（別紙2-6）6月1日～6月30日'!D77:AG77,'（別紙2-7）7月1日～7月31日'!D77:AH77,'（別紙2-8）8月1日～8月31日'!D77:AH77,'（別紙2-9）9月1日～9月30日'!D77:AG77,'（別紙2-7）10月1日～10月31日'!D77:AH77,'（別紙2-8）11月1日～11月30日'!D77:AG77,'（別紙2-9）12月1日～12月31日'!D77:AH77)</f>
        <v>0</v>
      </c>
      <c r="AK77" s="112" t="str">
        <f t="shared" si="1"/>
        <v/>
      </c>
      <c r="AL77" s="236" t="str">
        <f t="shared" si="2"/>
        <v/>
      </c>
      <c r="AM77" s="236"/>
    </row>
    <row r="78" spans="1:39" s="112" customFormat="1" ht="30" customHeight="1" thickBot="1" x14ac:dyDescent="0.45">
      <c r="A78" s="37">
        <v>65</v>
      </c>
      <c r="B78" s="104" t="str">
        <f>IF('（別紙2-5）5月1日～5月31日'!B78="","",'（別紙2-5）5月1日～5月31日'!B78)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-5）5月1日～5月31日'!D78:AH78,'（別紙2-6）6月1日～6月30日'!D78:AG78,'（別紙2-7）7月1日～7月31日'!D78:AH78,'（別紙2-8）8月1日～8月31日'!D78:AH78,'（別紙2-9）9月1日～9月30日'!D78:AG78,'（別紙2-7）10月1日～10月31日'!D78:AH78,'（別紙2-8）11月1日～11月30日'!D78:AG78,'（別紙2-9）12月1日～12月31日'!D78:AH78)</f>
        <v>0</v>
      </c>
      <c r="AK78" s="112" t="str">
        <f t="shared" si="1"/>
        <v/>
      </c>
      <c r="AL78" s="236" t="str">
        <f t="shared" si="2"/>
        <v/>
      </c>
      <c r="AM78" s="236"/>
    </row>
    <row r="79" spans="1:39" s="112" customFormat="1" ht="30" customHeight="1" x14ac:dyDescent="0.4">
      <c r="A79" s="64">
        <v>66</v>
      </c>
      <c r="B79" s="105" t="str">
        <f>IF('（別紙2-5）5月1日～5月31日'!B79="","",'（別紙2-5）5月1日～5月31日'!B79)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-5）5月1日～5月31日'!D79:AH79,'（別紙2-6）6月1日～6月30日'!D79:AG79,'（別紙2-7）7月1日～7月31日'!D79:AH79,'（別紙2-8）8月1日～8月31日'!D79:AH79,'（別紙2-9）9月1日～9月30日'!D79:AG79,'（別紙2-7）10月1日～10月31日'!D79:AH79,'（別紙2-8）11月1日～11月30日'!D79:AG79,'（別紙2-9）12月1日～12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IF('（別紙2-5）5月1日～5月31日'!B80="","",'（別紙2-5）5月1日～5月31日'!B80)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-5）5月1日～5月31日'!D80:AH80,'（別紙2-6）6月1日～6月30日'!D80:AG80,'（別紙2-7）7月1日～7月31日'!D80:AH80,'（別紙2-8）8月1日～8月31日'!D80:AH80,'（別紙2-9）9月1日～9月30日'!D80:AG80,'（別紙2-7）10月1日～10月31日'!D80:AH80,'（別紙2-8）11月1日～11月30日'!D80:AG80,'（別紙2-9）12月1日～12月31日'!D80:AH80)</f>
        <v>0</v>
      </c>
      <c r="AK80" s="112" t="str">
        <f t="shared" si="3"/>
        <v/>
      </c>
      <c r="AL80" s="236" t="str">
        <f t="shared" si="4"/>
        <v/>
      </c>
      <c r="AM80" s="236"/>
    </row>
    <row r="81" spans="1:39" s="112" customFormat="1" ht="30" customHeight="1" x14ac:dyDescent="0.4">
      <c r="A81" s="35">
        <v>68</v>
      </c>
      <c r="B81" s="103" t="str">
        <f>IF('（別紙2-5）5月1日～5月31日'!B81="","",'（別紙2-5）5月1日～5月31日'!B81)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-5）5月1日～5月31日'!D81:AH81,'（別紙2-6）6月1日～6月30日'!D81:AG81,'（別紙2-7）7月1日～7月31日'!D81:AH81,'（別紙2-8）8月1日～8月31日'!D81:AH81,'（別紙2-9）9月1日～9月30日'!D81:AG81,'（別紙2-7）10月1日～10月31日'!D81:AH81,'（別紙2-8）11月1日～11月30日'!D81:AG81,'（別紙2-9）12月1日～12月31日'!D81:AH81)</f>
        <v>0</v>
      </c>
      <c r="AK81" s="112" t="str">
        <f t="shared" si="3"/>
        <v/>
      </c>
      <c r="AL81" s="236" t="str">
        <f t="shared" si="4"/>
        <v/>
      </c>
      <c r="AM81" s="236"/>
    </row>
    <row r="82" spans="1:39" s="112" customFormat="1" ht="30" customHeight="1" x14ac:dyDescent="0.4">
      <c r="A82" s="35">
        <v>69</v>
      </c>
      <c r="B82" s="103" t="str">
        <f>IF('（別紙2-5）5月1日～5月31日'!B82="","",'（別紙2-5）5月1日～5月31日'!B82)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-5）5月1日～5月31日'!D82:AH82,'（別紙2-6）6月1日～6月30日'!D82:AG82,'（別紙2-7）7月1日～7月31日'!D82:AH82,'（別紙2-8）8月1日～8月31日'!D82:AH82,'（別紙2-9）9月1日～9月30日'!D82:AG82,'（別紙2-7）10月1日～10月31日'!D82:AH82,'（別紙2-8）11月1日～11月30日'!D82:AG82,'（別紙2-9）12月1日～12月31日'!D82:AH82)</f>
        <v>0</v>
      </c>
      <c r="AK82" s="112" t="str">
        <f t="shared" si="3"/>
        <v/>
      </c>
      <c r="AL82" s="236" t="str">
        <f t="shared" si="4"/>
        <v/>
      </c>
      <c r="AM82" s="236"/>
    </row>
    <row r="83" spans="1:39" s="112" customFormat="1" ht="30" customHeight="1" thickBot="1" x14ac:dyDescent="0.45">
      <c r="A83" s="35">
        <v>70</v>
      </c>
      <c r="B83" s="104" t="str">
        <f>IF('（別紙2-5）5月1日～5月31日'!B83="","",'（別紙2-5）5月1日～5月31日'!B83)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-5）5月1日～5月31日'!D83:AH83,'（別紙2-6）6月1日～6月30日'!D83:AG83,'（別紙2-7）7月1日～7月31日'!D83:AH83,'（別紙2-8）8月1日～8月31日'!D83:AH83,'（別紙2-9）9月1日～9月30日'!D83:AG83,'（別紙2-7）10月1日～10月31日'!D83:AH83,'（別紙2-8）11月1日～11月30日'!D83:AG83,'（別紙2-9）12月1日～12月31日'!D83:AH83)</f>
        <v>0</v>
      </c>
      <c r="AK83" s="112" t="str">
        <f t="shared" si="3"/>
        <v/>
      </c>
      <c r="AL83" s="236" t="str">
        <f t="shared" si="4"/>
        <v/>
      </c>
      <c r="AM83" s="236"/>
    </row>
    <row r="84" spans="1:39" s="112" customFormat="1" ht="30" customHeight="1" x14ac:dyDescent="0.4">
      <c r="A84" s="71">
        <v>71</v>
      </c>
      <c r="B84" s="105" t="str">
        <f>IF('（別紙2-5）5月1日～5月31日'!B84="","",'（別紙2-5）5月1日～5月31日'!B84)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-5）5月1日～5月31日'!D84:AH84,'（別紙2-6）6月1日～6月30日'!D84:AG84,'（別紙2-7）7月1日～7月31日'!D84:AH84,'（別紙2-8）8月1日～8月31日'!D84:AH84,'（別紙2-9）9月1日～9月30日'!D84:AG84,'（別紙2-7）10月1日～10月31日'!D84:AH84,'（別紙2-8）11月1日～11月30日'!D84:AG84,'（別紙2-9）12月1日～12月31日'!D84:AH84)</f>
        <v>0</v>
      </c>
      <c r="AK84" s="112" t="str">
        <f t="shared" si="3"/>
        <v/>
      </c>
      <c r="AL84" s="236" t="str">
        <f t="shared" si="4"/>
        <v/>
      </c>
      <c r="AM84" s="236"/>
    </row>
    <row r="85" spans="1:39" s="112" customFormat="1" ht="30" customHeight="1" x14ac:dyDescent="0.4">
      <c r="A85" s="35">
        <v>72</v>
      </c>
      <c r="B85" s="103" t="str">
        <f>IF('（別紙2-5）5月1日～5月31日'!B85="","",'（別紙2-5）5月1日～5月31日'!B85)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-5）5月1日～5月31日'!D85:AH85,'（別紙2-6）6月1日～6月30日'!D85:AG85,'（別紙2-7）7月1日～7月31日'!D85:AH85,'（別紙2-8）8月1日～8月31日'!D85:AH85,'（別紙2-9）9月1日～9月30日'!D85:AG85,'（別紙2-7）10月1日～10月31日'!D85:AH85,'（別紙2-8）11月1日～11月30日'!D85:AG85,'（別紙2-9）12月1日～12月31日'!D85:AH85)</f>
        <v>0</v>
      </c>
      <c r="AK85" s="112" t="str">
        <f t="shared" si="3"/>
        <v/>
      </c>
      <c r="AL85" s="236" t="str">
        <f t="shared" si="4"/>
        <v/>
      </c>
      <c r="AM85" s="236"/>
    </row>
    <row r="86" spans="1:39" s="112" customFormat="1" ht="30" customHeight="1" x14ac:dyDescent="0.4">
      <c r="A86" s="35">
        <v>73</v>
      </c>
      <c r="B86" s="103" t="str">
        <f>IF('（別紙2-5）5月1日～5月31日'!B86="","",'（別紙2-5）5月1日～5月31日'!B86)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-5）5月1日～5月31日'!D86:AH86,'（別紙2-6）6月1日～6月30日'!D86:AG86,'（別紙2-7）7月1日～7月31日'!D86:AH86,'（別紙2-8）8月1日～8月31日'!D86:AH86,'（別紙2-9）9月1日～9月30日'!D86:AG86,'（別紙2-7）10月1日～10月31日'!D86:AH86,'（別紙2-8）11月1日～11月30日'!D86:AG86,'（別紙2-9）12月1日～12月31日'!D86:AH86)</f>
        <v>0</v>
      </c>
      <c r="AK86" s="112" t="str">
        <f t="shared" si="3"/>
        <v/>
      </c>
      <c r="AL86" s="236" t="str">
        <f t="shared" si="4"/>
        <v/>
      </c>
      <c r="AM86" s="236"/>
    </row>
    <row r="87" spans="1:39" s="112" customFormat="1" ht="30" customHeight="1" x14ac:dyDescent="0.4">
      <c r="A87" s="35">
        <v>74</v>
      </c>
      <c r="B87" s="103" t="str">
        <f>IF('（別紙2-5）5月1日～5月31日'!B87="","",'（別紙2-5）5月1日～5月31日'!B87)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-5）5月1日～5月31日'!D87:AH87,'（別紙2-6）6月1日～6月30日'!D87:AG87,'（別紙2-7）7月1日～7月31日'!D87:AH87,'（別紙2-8）8月1日～8月31日'!D87:AH87,'（別紙2-9）9月1日～9月30日'!D87:AG87,'（別紙2-7）10月1日～10月31日'!D87:AH87,'（別紙2-8）11月1日～11月30日'!D87:AG87,'（別紙2-9）12月1日～12月31日'!D87:AH87)</f>
        <v>0</v>
      </c>
      <c r="AK87" s="112" t="str">
        <f t="shared" si="3"/>
        <v/>
      </c>
      <c r="AL87" s="236" t="str">
        <f t="shared" si="4"/>
        <v/>
      </c>
      <c r="AM87" s="236"/>
    </row>
    <row r="88" spans="1:39" s="112" customFormat="1" ht="30" customHeight="1" thickBot="1" x14ac:dyDescent="0.45">
      <c r="A88" s="37">
        <v>75</v>
      </c>
      <c r="B88" s="104" t="str">
        <f>IF('（別紙2-5）5月1日～5月31日'!B88="","",'（別紙2-5）5月1日～5月31日'!B88)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-5）5月1日～5月31日'!D88:AH88,'（別紙2-6）6月1日～6月30日'!D88:AG88,'（別紙2-7）7月1日～7月31日'!D88:AH88,'（別紙2-8）8月1日～8月31日'!D88:AH88,'（別紙2-9）9月1日～9月30日'!D88:AG88,'（別紙2-7）10月1日～10月31日'!D88:AH88,'（別紙2-8）11月1日～11月30日'!D88:AG88,'（別紙2-9）12月1日～12月31日'!D88:AH88)</f>
        <v>0</v>
      </c>
      <c r="AK88" s="112" t="str">
        <f t="shared" si="3"/>
        <v/>
      </c>
      <c r="AL88" s="236" t="str">
        <f t="shared" si="4"/>
        <v/>
      </c>
      <c r="AM88" s="236"/>
    </row>
    <row r="89" spans="1:39" s="112" customFormat="1" ht="30" customHeight="1" x14ac:dyDescent="0.4">
      <c r="A89" s="64">
        <v>76</v>
      </c>
      <c r="B89" s="105" t="str">
        <f>IF('（別紙2-5）5月1日～5月31日'!B89="","",'（別紙2-5）5月1日～5月31日'!B89)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-5）5月1日～5月31日'!D89:AH89,'（別紙2-6）6月1日～6月30日'!D89:AG89,'（別紙2-7）7月1日～7月31日'!D89:AH89,'（別紙2-8）8月1日～8月31日'!D89:AH89,'（別紙2-9）9月1日～9月30日'!D89:AG89,'（別紙2-7）10月1日～10月31日'!D89:AH89,'（別紙2-8）11月1日～11月30日'!D89:AG89,'（別紙2-9）12月1日～12月31日'!D89:AH89)</f>
        <v>0</v>
      </c>
      <c r="AK89" s="112" t="str">
        <f t="shared" si="3"/>
        <v/>
      </c>
      <c r="AL89" s="236" t="str">
        <f t="shared" si="4"/>
        <v/>
      </c>
      <c r="AM89" s="236"/>
    </row>
    <row r="90" spans="1:39" s="112" customFormat="1" ht="30" customHeight="1" x14ac:dyDescent="0.4">
      <c r="A90" s="35">
        <v>77</v>
      </c>
      <c r="B90" s="103" t="str">
        <f>IF('（別紙2-5）5月1日～5月31日'!B90="","",'（別紙2-5）5月1日～5月31日'!B90)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-5）5月1日～5月31日'!D90:AH90,'（別紙2-6）6月1日～6月30日'!D90:AG90,'（別紙2-7）7月1日～7月31日'!D90:AH90,'（別紙2-8）8月1日～8月31日'!D90:AH90,'（別紙2-9）9月1日～9月30日'!D90:AG90,'（別紙2-7）10月1日～10月31日'!D90:AH90,'（別紙2-8）11月1日～11月30日'!D90:AG90,'（別紙2-9）12月1日～12月31日'!D90:AH90)</f>
        <v>0</v>
      </c>
      <c r="AK90" s="112" t="str">
        <f t="shared" si="3"/>
        <v/>
      </c>
      <c r="AL90" s="236" t="str">
        <f t="shared" si="4"/>
        <v/>
      </c>
      <c r="AM90" s="236"/>
    </row>
    <row r="91" spans="1:39" s="112" customFormat="1" ht="30" customHeight="1" x14ac:dyDescent="0.4">
      <c r="A91" s="35">
        <v>78</v>
      </c>
      <c r="B91" s="103" t="str">
        <f>IF('（別紙2-5）5月1日～5月31日'!B91="","",'（別紙2-5）5月1日～5月31日'!B91)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-5）5月1日～5月31日'!D91:AH91,'（別紙2-6）6月1日～6月30日'!D91:AG91,'（別紙2-7）7月1日～7月31日'!D91:AH91,'（別紙2-8）8月1日～8月31日'!D91:AH91,'（別紙2-9）9月1日～9月30日'!D91:AG91,'（別紙2-7）10月1日～10月31日'!D91:AH91,'（別紙2-8）11月1日～11月30日'!D91:AG91,'（別紙2-9）12月1日～12月31日'!D91:AH91)</f>
        <v>0</v>
      </c>
      <c r="AK91" s="112" t="str">
        <f t="shared" si="3"/>
        <v/>
      </c>
      <c r="AL91" s="236" t="str">
        <f t="shared" si="4"/>
        <v/>
      </c>
      <c r="AM91" s="236"/>
    </row>
    <row r="92" spans="1:39" s="112" customFormat="1" ht="30" customHeight="1" x14ac:dyDescent="0.4">
      <c r="A92" s="35">
        <v>79</v>
      </c>
      <c r="B92" s="103" t="str">
        <f>IF('（別紙2-5）5月1日～5月31日'!B92="","",'（別紙2-5）5月1日～5月31日'!B92)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-5）5月1日～5月31日'!D92:AH92,'（別紙2-6）6月1日～6月30日'!D92:AG92,'（別紙2-7）7月1日～7月31日'!D92:AH92,'（別紙2-8）8月1日～8月31日'!D92:AH92,'（別紙2-9）9月1日～9月30日'!D92:AG92,'（別紙2-7）10月1日～10月31日'!D92:AH92,'（別紙2-8）11月1日～11月30日'!D92:AG92,'（別紙2-9）12月1日～12月31日'!D92:AH92)</f>
        <v>0</v>
      </c>
      <c r="AK92" s="112" t="str">
        <f t="shared" si="3"/>
        <v/>
      </c>
      <c r="AL92" s="236" t="str">
        <f t="shared" si="4"/>
        <v/>
      </c>
      <c r="AM92" s="236"/>
    </row>
    <row r="93" spans="1:39" s="112" customFormat="1" ht="30" customHeight="1" thickBot="1" x14ac:dyDescent="0.45">
      <c r="A93" s="35">
        <v>80</v>
      </c>
      <c r="B93" s="104" t="str">
        <f>IF('（別紙2-5）5月1日～5月31日'!B93="","",'（別紙2-5）5月1日～5月31日'!B93)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-5）5月1日～5月31日'!D93:AH93,'（別紙2-6）6月1日～6月30日'!D93:AG93,'（別紙2-7）7月1日～7月31日'!D93:AH93,'（別紙2-8）8月1日～8月31日'!D93:AH93,'（別紙2-9）9月1日～9月30日'!D93:AG93,'（別紙2-7）10月1日～10月31日'!D93:AH93,'（別紙2-8）11月1日～11月30日'!D93:AG93,'（別紙2-9）12月1日～12月31日'!D93:AH93)</f>
        <v>0</v>
      </c>
      <c r="AK93" s="112" t="str">
        <f t="shared" si="3"/>
        <v/>
      </c>
      <c r="AL93" s="236" t="str">
        <f t="shared" si="4"/>
        <v/>
      </c>
      <c r="AM93" s="236"/>
    </row>
    <row r="94" spans="1:39" s="112" customFormat="1" ht="30" customHeight="1" x14ac:dyDescent="0.4">
      <c r="A94" s="71">
        <v>81</v>
      </c>
      <c r="B94" s="105" t="str">
        <f>IF('（別紙2-5）5月1日～5月31日'!B94="","",'（別紙2-5）5月1日～5月31日'!B94)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-5）5月1日～5月31日'!D94:AH94,'（別紙2-6）6月1日～6月30日'!D94:AG94,'（別紙2-7）7月1日～7月31日'!D94:AH94,'（別紙2-8）8月1日～8月31日'!D94:AH94,'（別紙2-9）9月1日～9月30日'!D94:AG94,'（別紙2-7）10月1日～10月31日'!D94:AH94,'（別紙2-8）11月1日～11月30日'!D94:AG94,'（別紙2-9）12月1日～12月31日'!D94:AH94)</f>
        <v>0</v>
      </c>
      <c r="AK94" s="112" t="str">
        <f t="shared" si="3"/>
        <v/>
      </c>
      <c r="AL94" s="236" t="str">
        <f t="shared" si="4"/>
        <v/>
      </c>
      <c r="AM94" s="236"/>
    </row>
    <row r="95" spans="1:39" s="112" customFormat="1" ht="30" customHeight="1" x14ac:dyDescent="0.4">
      <c r="A95" s="35">
        <v>82</v>
      </c>
      <c r="B95" s="103" t="str">
        <f>IF('（別紙2-5）5月1日～5月31日'!B95="","",'（別紙2-5）5月1日～5月31日'!B95)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-5）5月1日～5月31日'!D95:AH95,'（別紙2-6）6月1日～6月30日'!D95:AG95,'（別紙2-7）7月1日～7月31日'!D95:AH95,'（別紙2-8）8月1日～8月31日'!D95:AH95,'（別紙2-9）9月1日～9月30日'!D95:AG95,'（別紙2-7）10月1日～10月31日'!D95:AH95,'（別紙2-8）11月1日～11月30日'!D95:AG95,'（別紙2-9）12月1日～12月31日'!D95:AH95)</f>
        <v>0</v>
      </c>
      <c r="AK95" s="112" t="str">
        <f t="shared" si="3"/>
        <v/>
      </c>
      <c r="AL95" s="236" t="str">
        <f t="shared" si="4"/>
        <v/>
      </c>
      <c r="AM95" s="236"/>
    </row>
    <row r="96" spans="1:39" s="112" customFormat="1" ht="30" customHeight="1" x14ac:dyDescent="0.4">
      <c r="A96" s="35">
        <v>83</v>
      </c>
      <c r="B96" s="103" t="str">
        <f>IF('（別紙2-5）5月1日～5月31日'!B96="","",'（別紙2-5）5月1日～5月31日'!B96)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-5）5月1日～5月31日'!D96:AH96,'（別紙2-6）6月1日～6月30日'!D96:AG96,'（別紙2-7）7月1日～7月31日'!D96:AH96,'（別紙2-8）8月1日～8月31日'!D96:AH96,'（別紙2-9）9月1日～9月30日'!D96:AG96,'（別紙2-7）10月1日～10月31日'!D96:AH96,'（別紙2-8）11月1日～11月30日'!D96:AG96,'（別紙2-9）12月1日～12月31日'!D96:AH96)</f>
        <v>0</v>
      </c>
      <c r="AK96" s="112" t="str">
        <f t="shared" si="3"/>
        <v/>
      </c>
      <c r="AL96" s="236" t="str">
        <f t="shared" si="4"/>
        <v/>
      </c>
      <c r="AM96" s="236"/>
    </row>
    <row r="97" spans="1:39" s="112" customFormat="1" ht="30" customHeight="1" x14ac:dyDescent="0.4">
      <c r="A97" s="35">
        <v>84</v>
      </c>
      <c r="B97" s="103" t="str">
        <f>IF('（別紙2-5）5月1日～5月31日'!B97="","",'（別紙2-5）5月1日～5月31日'!B97)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-5）5月1日～5月31日'!D97:AH97,'（別紙2-6）6月1日～6月30日'!D97:AG97,'（別紙2-7）7月1日～7月31日'!D97:AH97,'（別紙2-8）8月1日～8月31日'!D97:AH97,'（別紙2-9）9月1日～9月30日'!D97:AG97,'（別紙2-7）10月1日～10月31日'!D97:AH97,'（別紙2-8）11月1日～11月30日'!D97:AG97,'（別紙2-9）12月1日～12月31日'!D97:AH97)</f>
        <v>0</v>
      </c>
      <c r="AK97" s="112" t="str">
        <f t="shared" si="3"/>
        <v/>
      </c>
      <c r="AL97" s="236" t="str">
        <f t="shared" si="4"/>
        <v/>
      </c>
      <c r="AM97" s="236"/>
    </row>
    <row r="98" spans="1:39" s="112" customFormat="1" ht="30" customHeight="1" thickBot="1" x14ac:dyDescent="0.45">
      <c r="A98" s="37">
        <v>85</v>
      </c>
      <c r="B98" s="104" t="str">
        <f>IF('（別紙2-5）5月1日～5月31日'!B98="","",'（別紙2-5）5月1日～5月31日'!B98)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-5）5月1日～5月31日'!D98:AH98,'（別紙2-6）6月1日～6月30日'!D98:AG98,'（別紙2-7）7月1日～7月31日'!D98:AH98,'（別紙2-8）8月1日～8月31日'!D98:AH98,'（別紙2-9）9月1日～9月30日'!D98:AG98,'（別紙2-7）10月1日～10月31日'!D98:AH98,'（別紙2-8）11月1日～11月30日'!D98:AG98,'（別紙2-9）12月1日～12月31日'!D98:AH98)</f>
        <v>0</v>
      </c>
      <c r="AK98" s="112" t="str">
        <f t="shared" si="3"/>
        <v/>
      </c>
      <c r="AL98" s="236" t="str">
        <f t="shared" si="4"/>
        <v/>
      </c>
      <c r="AM98" s="236"/>
    </row>
    <row r="99" spans="1:39" s="112" customFormat="1" ht="30" customHeight="1" x14ac:dyDescent="0.4">
      <c r="A99" s="64">
        <v>86</v>
      </c>
      <c r="B99" s="105" t="str">
        <f>IF('（別紙2-5）5月1日～5月31日'!B99="","",'（別紙2-5）5月1日～5月31日'!B99)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-5）5月1日～5月31日'!D99:AH99,'（別紙2-6）6月1日～6月30日'!D99:AG99,'（別紙2-7）7月1日～7月31日'!D99:AH99,'（別紙2-8）8月1日～8月31日'!D99:AH99,'（別紙2-9）9月1日～9月30日'!D99:AG99,'（別紙2-7）10月1日～10月31日'!D99:AH99,'（別紙2-8）11月1日～11月30日'!D99:AG99,'（別紙2-9）12月1日～12月31日'!D99:AH99)</f>
        <v>0</v>
      </c>
      <c r="AK99" s="112" t="str">
        <f t="shared" si="3"/>
        <v/>
      </c>
      <c r="AL99" s="236" t="str">
        <f t="shared" si="4"/>
        <v/>
      </c>
      <c r="AM99" s="236"/>
    </row>
    <row r="100" spans="1:39" s="112" customFormat="1" ht="30" customHeight="1" x14ac:dyDescent="0.4">
      <c r="A100" s="35">
        <v>87</v>
      </c>
      <c r="B100" s="103" t="str">
        <f>IF('（別紙2-5）5月1日～5月31日'!B100="","",'（別紙2-5）5月1日～5月31日'!B100)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-5）5月1日～5月31日'!D100:AH100,'（別紙2-6）6月1日～6月30日'!D100:AG100,'（別紙2-7）7月1日～7月31日'!D100:AH100,'（別紙2-8）8月1日～8月31日'!D100:AH100,'（別紙2-9）9月1日～9月30日'!D100:AG100,'（別紙2-7）10月1日～10月31日'!D100:AH100,'（別紙2-8）11月1日～11月30日'!D100:AG100,'（別紙2-9）12月1日～12月31日'!D100:AH100)</f>
        <v>0</v>
      </c>
      <c r="AK100" s="112" t="str">
        <f t="shared" si="3"/>
        <v/>
      </c>
      <c r="AL100" s="236" t="str">
        <f t="shared" si="4"/>
        <v/>
      </c>
      <c r="AM100" s="236"/>
    </row>
    <row r="101" spans="1:39" s="112" customFormat="1" ht="30" customHeight="1" x14ac:dyDescent="0.4">
      <c r="A101" s="35">
        <v>88</v>
      </c>
      <c r="B101" s="103" t="str">
        <f>IF('（別紙2-5）5月1日～5月31日'!B101="","",'（別紙2-5）5月1日～5月31日'!B101)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-5）5月1日～5月31日'!D101:AH101,'（別紙2-6）6月1日～6月30日'!D101:AG101,'（別紙2-7）7月1日～7月31日'!D101:AH101,'（別紙2-8）8月1日～8月31日'!D101:AH101,'（別紙2-9）9月1日～9月30日'!D101:AG101,'（別紙2-7）10月1日～10月31日'!D101:AH101,'（別紙2-8）11月1日～11月30日'!D101:AG101,'（別紙2-9）12月1日～12月31日'!D101:AH101)</f>
        <v>0</v>
      </c>
      <c r="AK101" s="112" t="str">
        <f t="shared" si="3"/>
        <v/>
      </c>
      <c r="AL101" s="236" t="str">
        <f t="shared" si="4"/>
        <v/>
      </c>
      <c r="AM101" s="236"/>
    </row>
    <row r="102" spans="1:39" s="112" customFormat="1" ht="30" customHeight="1" x14ac:dyDescent="0.4">
      <c r="A102" s="35">
        <v>89</v>
      </c>
      <c r="B102" s="103" t="str">
        <f>IF('（別紙2-5）5月1日～5月31日'!B102="","",'（別紙2-5）5月1日～5月31日'!B102)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-5）5月1日～5月31日'!D102:AH102,'（別紙2-6）6月1日～6月30日'!D102:AG102,'（別紙2-7）7月1日～7月31日'!D102:AH102,'（別紙2-8）8月1日～8月31日'!D102:AH102,'（別紙2-9）9月1日～9月30日'!D102:AG102,'（別紙2-7）10月1日～10月31日'!D102:AH102,'（別紙2-8）11月1日～11月30日'!D102:AG102,'（別紙2-9）12月1日～12月31日'!D102:AH102)</f>
        <v>0</v>
      </c>
      <c r="AK102" s="112" t="str">
        <f t="shared" si="3"/>
        <v/>
      </c>
      <c r="AL102" s="236" t="str">
        <f t="shared" si="4"/>
        <v/>
      </c>
      <c r="AM102" s="236"/>
    </row>
    <row r="103" spans="1:39" s="112" customFormat="1" ht="30" customHeight="1" thickBot="1" x14ac:dyDescent="0.45">
      <c r="A103" s="35">
        <v>90</v>
      </c>
      <c r="B103" s="104" t="str">
        <f>IF('（別紙2-5）5月1日～5月31日'!B103="","",'（別紙2-5）5月1日～5月31日'!B103)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-5）5月1日～5月31日'!D103:AH103,'（別紙2-6）6月1日～6月30日'!D103:AG103,'（別紙2-7）7月1日～7月31日'!D103:AH103,'（別紙2-8）8月1日～8月31日'!D103:AH103,'（別紙2-9）9月1日～9月30日'!D103:AG103,'（別紙2-7）10月1日～10月31日'!D103:AH103,'（別紙2-8）11月1日～11月30日'!D103:AG103,'（別紙2-9）12月1日～12月31日'!D103:AH103)</f>
        <v>0</v>
      </c>
      <c r="AK103" s="112" t="str">
        <f t="shared" si="3"/>
        <v/>
      </c>
      <c r="AL103" s="236" t="str">
        <f t="shared" si="4"/>
        <v/>
      </c>
      <c r="AM103" s="236"/>
    </row>
    <row r="104" spans="1:39" s="112" customFormat="1" ht="30" customHeight="1" x14ac:dyDescent="0.4">
      <c r="A104" s="71">
        <v>91</v>
      </c>
      <c r="B104" s="105" t="str">
        <f>IF('（別紙2-5）5月1日～5月31日'!B104="","",'（別紙2-5）5月1日～5月31日'!B104)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-5）5月1日～5月31日'!D104:AH104,'（別紙2-6）6月1日～6月30日'!D104:AG104,'（別紙2-7）7月1日～7月31日'!D104:AH104,'（別紙2-8）8月1日～8月31日'!D104:AH104,'（別紙2-9）9月1日～9月30日'!D104:AG104,'（別紙2-7）10月1日～10月31日'!D104:AH104,'（別紙2-8）11月1日～11月30日'!D104:AG104,'（別紙2-9）12月1日～12月31日'!D104:AH104)</f>
        <v>0</v>
      </c>
      <c r="AK104" s="112" t="str">
        <f t="shared" si="3"/>
        <v/>
      </c>
      <c r="AL104" s="236" t="str">
        <f t="shared" si="4"/>
        <v/>
      </c>
      <c r="AM104" s="236"/>
    </row>
    <row r="105" spans="1:39" s="112" customFormat="1" ht="30" customHeight="1" x14ac:dyDescent="0.4">
      <c r="A105" s="35">
        <v>92</v>
      </c>
      <c r="B105" s="103" t="str">
        <f>IF('（別紙2-5）5月1日～5月31日'!B105="","",'（別紙2-5）5月1日～5月31日'!B105)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-5）5月1日～5月31日'!D105:AH105,'（別紙2-6）6月1日～6月30日'!D105:AG105,'（別紙2-7）7月1日～7月31日'!D105:AH105,'（別紙2-8）8月1日～8月31日'!D105:AH105,'（別紙2-9）9月1日～9月30日'!D105:AG105,'（別紙2-7）10月1日～10月31日'!D105:AH105,'（別紙2-8）11月1日～11月30日'!D105:AG105,'（別紙2-9）12月1日～12月31日'!D105:AH105)</f>
        <v>0</v>
      </c>
      <c r="AK105" s="112" t="str">
        <f t="shared" si="3"/>
        <v/>
      </c>
      <c r="AL105" s="236" t="str">
        <f t="shared" si="4"/>
        <v/>
      </c>
      <c r="AM105" s="236"/>
    </row>
    <row r="106" spans="1:39" s="112" customFormat="1" ht="30" customHeight="1" x14ac:dyDescent="0.4">
      <c r="A106" s="35">
        <v>93</v>
      </c>
      <c r="B106" s="103" t="str">
        <f>IF('（別紙2-5）5月1日～5月31日'!B106="","",'（別紙2-5）5月1日～5月31日'!B106)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-5）5月1日～5月31日'!D106:AH106,'（別紙2-6）6月1日～6月30日'!D106:AG106,'（別紙2-7）7月1日～7月31日'!D106:AH106,'（別紙2-8）8月1日～8月31日'!D106:AH106,'（別紙2-9）9月1日～9月30日'!D106:AG106,'（別紙2-7）10月1日～10月31日'!D106:AH106,'（別紙2-8）11月1日～11月30日'!D106:AG106,'（別紙2-9）12月1日～12月31日'!D106:AH106)</f>
        <v>0</v>
      </c>
      <c r="AK106" s="112" t="str">
        <f t="shared" si="3"/>
        <v/>
      </c>
      <c r="AL106" s="236" t="str">
        <f t="shared" si="4"/>
        <v/>
      </c>
      <c r="AM106" s="236"/>
    </row>
    <row r="107" spans="1:39" s="112" customFormat="1" ht="30" customHeight="1" x14ac:dyDescent="0.4">
      <c r="A107" s="35">
        <v>94</v>
      </c>
      <c r="B107" s="103" t="str">
        <f>IF('（別紙2-5）5月1日～5月31日'!B107="","",'（別紙2-5）5月1日～5月31日'!B107)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-5）5月1日～5月31日'!D107:AH107,'（別紙2-6）6月1日～6月30日'!D107:AG107,'（別紙2-7）7月1日～7月31日'!D107:AH107,'（別紙2-8）8月1日～8月31日'!D107:AH107,'（別紙2-9）9月1日～9月30日'!D107:AG107,'（別紙2-7）10月1日～10月31日'!D107:AH107,'（別紙2-8）11月1日～11月30日'!D107:AG107,'（別紙2-9）12月1日～12月31日'!D107:AH107)</f>
        <v>0</v>
      </c>
      <c r="AK107" s="112" t="str">
        <f t="shared" si="3"/>
        <v/>
      </c>
      <c r="AL107" s="236" t="str">
        <f t="shared" si="4"/>
        <v/>
      </c>
      <c r="AM107" s="236"/>
    </row>
    <row r="108" spans="1:39" s="112" customFormat="1" ht="30" customHeight="1" thickBot="1" x14ac:dyDescent="0.45">
      <c r="A108" s="37">
        <v>95</v>
      </c>
      <c r="B108" s="104" t="str">
        <f>IF('（別紙2-5）5月1日～5月31日'!B108="","",'（別紙2-5）5月1日～5月31日'!B108)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-5）5月1日～5月31日'!D108:AH108,'（別紙2-6）6月1日～6月30日'!D108:AG108,'（別紙2-7）7月1日～7月31日'!D108:AH108,'（別紙2-8）8月1日～8月31日'!D108:AH108,'（別紙2-9）9月1日～9月30日'!D108:AG108,'（別紙2-7）10月1日～10月31日'!D108:AH108,'（別紙2-8）11月1日～11月30日'!D108:AG108,'（別紙2-9）12月1日～12月31日'!D108:AH108)</f>
        <v>0</v>
      </c>
      <c r="AK108" s="112" t="str">
        <f t="shared" si="3"/>
        <v/>
      </c>
      <c r="AL108" s="236" t="str">
        <f t="shared" si="4"/>
        <v/>
      </c>
      <c r="AM108" s="236"/>
    </row>
    <row r="109" spans="1:39" s="112" customFormat="1" ht="30" customHeight="1" x14ac:dyDescent="0.4">
      <c r="A109" s="64">
        <v>96</v>
      </c>
      <c r="B109" s="105" t="str">
        <f>IF('（別紙2-5）5月1日～5月31日'!B109="","",'（別紙2-5）5月1日～5月31日'!B109)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-5）5月1日～5月31日'!D109:AH109,'（別紙2-6）6月1日～6月30日'!D109:AG109,'（別紙2-7）7月1日～7月31日'!D109:AH109,'（別紙2-8）8月1日～8月31日'!D109:AH109,'（別紙2-9）9月1日～9月30日'!D109:AG109,'（別紙2-7）10月1日～10月31日'!D109:AH109,'（別紙2-8）11月1日～11月30日'!D109:AG109,'（別紙2-9）12月1日～12月31日'!D109:AH109)</f>
        <v>0</v>
      </c>
      <c r="AK109" s="112" t="str">
        <f t="shared" si="3"/>
        <v/>
      </c>
      <c r="AL109" s="236" t="str">
        <f t="shared" si="4"/>
        <v/>
      </c>
      <c r="AM109" s="236"/>
    </row>
    <row r="110" spans="1:39" s="112" customFormat="1" ht="30" customHeight="1" x14ac:dyDescent="0.4">
      <c r="A110" s="35">
        <v>97</v>
      </c>
      <c r="B110" s="103" t="str">
        <f>IF('（別紙2-5）5月1日～5月31日'!B110="","",'（別紙2-5）5月1日～5月31日'!B110)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-5）5月1日～5月31日'!D110:AH110,'（別紙2-6）6月1日～6月30日'!D110:AG110,'（別紙2-7）7月1日～7月31日'!D110:AH110,'（別紙2-8）8月1日～8月31日'!D110:AH110,'（別紙2-9）9月1日～9月30日'!D110:AG110,'（別紙2-7）10月1日～10月31日'!D110:AH110,'（別紙2-8）11月1日～11月30日'!D110:AG110,'（別紙2-9）12月1日～12月31日'!D110:AH110)</f>
        <v>0</v>
      </c>
      <c r="AK110" s="112" t="str">
        <f t="shared" si="3"/>
        <v/>
      </c>
      <c r="AL110" s="236" t="str">
        <f t="shared" si="4"/>
        <v/>
      </c>
      <c r="AM110" s="236"/>
    </row>
    <row r="111" spans="1:39" s="112" customFormat="1" ht="30" customHeight="1" x14ac:dyDescent="0.4">
      <c r="A111" s="35">
        <v>98</v>
      </c>
      <c r="B111" s="103" t="str">
        <f>IF('（別紙2-5）5月1日～5月31日'!B111="","",'（別紙2-5）5月1日～5月31日'!B111)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-5）5月1日～5月31日'!D111:AH111,'（別紙2-6）6月1日～6月30日'!D111:AG111,'（別紙2-7）7月1日～7月31日'!D111:AH111,'（別紙2-8）8月1日～8月31日'!D111:AH111,'（別紙2-9）9月1日～9月30日'!D111:AG111,'（別紙2-7）10月1日～10月31日'!D111:AH111,'（別紙2-8）11月1日～11月30日'!D111:AG111,'（別紙2-9）12月1日～12月31日'!D111:AH111)</f>
        <v>0</v>
      </c>
      <c r="AK111" s="112" t="str">
        <f t="shared" si="3"/>
        <v/>
      </c>
      <c r="AL111" s="236" t="str">
        <f t="shared" si="4"/>
        <v/>
      </c>
      <c r="AM111" s="236"/>
    </row>
    <row r="112" spans="1:39" s="112" customFormat="1" ht="30" customHeight="1" x14ac:dyDescent="0.4">
      <c r="A112" s="35">
        <v>99</v>
      </c>
      <c r="B112" s="103" t="str">
        <f>IF('（別紙2-5）5月1日～5月31日'!B112="","",'（別紙2-5）5月1日～5月31日'!B112)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-5）5月1日～5月31日'!D112:AH112,'（別紙2-6）6月1日～6月30日'!D112:AG112,'（別紙2-7）7月1日～7月31日'!D112:AH112,'（別紙2-8）8月1日～8月31日'!D112:AH112,'（別紙2-9）9月1日～9月30日'!D112:AG112,'（別紙2-7）10月1日～10月31日'!D112:AH112,'（別紙2-8）11月1日～11月30日'!D112:AG112,'（別紙2-9）12月1日～12月31日'!D112:AH112)</f>
        <v>0</v>
      </c>
      <c r="AK112" s="112" t="str">
        <f t="shared" si="3"/>
        <v/>
      </c>
      <c r="AL112" s="236" t="str">
        <f t="shared" si="4"/>
        <v/>
      </c>
      <c r="AM112" s="236"/>
    </row>
    <row r="113" spans="1:39" s="112" customFormat="1" ht="30" customHeight="1" thickBot="1" x14ac:dyDescent="0.45">
      <c r="A113" s="35">
        <v>100</v>
      </c>
      <c r="B113" s="104" t="str">
        <f>IF('（別紙2-5）5月1日～5月31日'!B113="","",'（別紙2-5）5月1日～5月31日'!B113)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-5）5月1日～5月31日'!D113:AH113,'（別紙2-6）6月1日～6月30日'!D113:AG113,'（別紙2-7）7月1日～7月31日'!D113:AH113,'（別紙2-8）8月1日～8月31日'!D113:AH113,'（別紙2-9）9月1日～9月30日'!D113:AG113,'（別紙2-7）10月1日～10月31日'!D113:AH113,'（別紙2-8）11月1日～11月30日'!D113:AG113,'（別紙2-9）12月1日～12月31日'!D113:AH113)</f>
        <v>0</v>
      </c>
      <c r="AK113" s="112" t="str">
        <f t="shared" si="3"/>
        <v/>
      </c>
      <c r="AL113" s="236" t="str">
        <f t="shared" si="4"/>
        <v/>
      </c>
      <c r="AM113" s="236"/>
    </row>
    <row r="114" spans="1:39" s="112" customFormat="1" ht="30" customHeight="1" x14ac:dyDescent="0.4">
      <c r="A114" s="71">
        <v>101</v>
      </c>
      <c r="B114" s="105" t="str">
        <f>IF('（別紙2-5）5月1日～5月31日'!B114="","",'（別紙2-5）5月1日～5月31日'!B114)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-5）5月1日～5月31日'!D114:AH114,'（別紙2-6）6月1日～6月30日'!D114:AG114,'（別紙2-7）7月1日～7月31日'!D114:AH114,'（別紙2-8）8月1日～8月31日'!D114:AH114,'（別紙2-9）9月1日～9月30日'!D114:AG114,'（別紙2-7）10月1日～10月31日'!D114:AH114,'（別紙2-8）11月1日～11月30日'!D114:AG114,'（別紙2-9）12月1日～12月31日'!D114:AH114)</f>
        <v>0</v>
      </c>
      <c r="AK114" s="112" t="str">
        <f t="shared" si="3"/>
        <v/>
      </c>
      <c r="AL114" s="236" t="str">
        <f t="shared" si="4"/>
        <v/>
      </c>
      <c r="AM114" s="236"/>
    </row>
    <row r="115" spans="1:39" s="112" customFormat="1" ht="30" customHeight="1" x14ac:dyDescent="0.4">
      <c r="A115" s="35">
        <v>102</v>
      </c>
      <c r="B115" s="103" t="str">
        <f>IF('（別紙2-5）5月1日～5月31日'!B115="","",'（別紙2-5）5月1日～5月31日'!B115)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-5）5月1日～5月31日'!D115:AH115,'（別紙2-6）6月1日～6月30日'!D115:AG115,'（別紙2-7）7月1日～7月31日'!D115:AH115,'（別紙2-8）8月1日～8月31日'!D115:AH115,'（別紙2-9）9月1日～9月30日'!D115:AG115,'（別紙2-7）10月1日～10月31日'!D115:AH115,'（別紙2-8）11月1日～11月30日'!D115:AG115,'（別紙2-9）12月1日～12月31日'!D115:AH115)</f>
        <v>0</v>
      </c>
      <c r="AK115" s="112" t="str">
        <f t="shared" si="3"/>
        <v/>
      </c>
      <c r="AL115" s="236" t="str">
        <f t="shared" si="4"/>
        <v/>
      </c>
      <c r="AM115" s="236"/>
    </row>
    <row r="116" spans="1:39" s="112" customFormat="1" ht="30" customHeight="1" x14ac:dyDescent="0.4">
      <c r="A116" s="35">
        <v>103</v>
      </c>
      <c r="B116" s="103" t="str">
        <f>IF('（別紙2-5）5月1日～5月31日'!B116="","",'（別紙2-5）5月1日～5月31日'!B116)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-5）5月1日～5月31日'!D116:AH116,'（別紙2-6）6月1日～6月30日'!D116:AG116,'（別紙2-7）7月1日～7月31日'!D116:AH116,'（別紙2-8）8月1日～8月31日'!D116:AH116,'（別紙2-9）9月1日～9月30日'!D116:AG116,'（別紙2-7）10月1日～10月31日'!D116:AH116,'（別紙2-8）11月1日～11月30日'!D116:AG116,'（別紙2-9）12月1日～12月31日'!D116:AH116)</f>
        <v>0</v>
      </c>
      <c r="AK116" s="112" t="str">
        <f t="shared" si="3"/>
        <v/>
      </c>
      <c r="AL116" s="236" t="str">
        <f t="shared" si="4"/>
        <v/>
      </c>
      <c r="AM116" s="236"/>
    </row>
    <row r="117" spans="1:39" s="112" customFormat="1" ht="30" customHeight="1" x14ac:dyDescent="0.4">
      <c r="A117" s="35">
        <v>104</v>
      </c>
      <c r="B117" s="103" t="str">
        <f>IF('（別紙2-5）5月1日～5月31日'!B117="","",'（別紙2-5）5月1日～5月31日'!B117)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-5）5月1日～5月31日'!D117:AH117,'（別紙2-6）6月1日～6月30日'!D117:AG117,'（別紙2-7）7月1日～7月31日'!D117:AH117,'（別紙2-8）8月1日～8月31日'!D117:AH117,'（別紙2-9）9月1日～9月30日'!D117:AG117,'（別紙2-7）10月1日～10月31日'!D117:AH117,'（別紙2-8）11月1日～11月30日'!D117:AG117,'（別紙2-9）12月1日～12月31日'!D117:AH117)</f>
        <v>0</v>
      </c>
      <c r="AK117" s="112" t="str">
        <f t="shared" si="3"/>
        <v/>
      </c>
      <c r="AL117" s="236" t="str">
        <f t="shared" si="4"/>
        <v/>
      </c>
      <c r="AM117" s="236"/>
    </row>
    <row r="118" spans="1:39" s="112" customFormat="1" ht="30" customHeight="1" thickBot="1" x14ac:dyDescent="0.45">
      <c r="A118" s="37">
        <v>105</v>
      </c>
      <c r="B118" s="106" t="str">
        <f>IF('（別紙2-5）5月1日～5月31日'!B118="","",'（別紙2-5）5月1日～5月31日'!B118)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-5）5月1日～5月31日'!D118:AH118,'（別紙2-6）6月1日～6月30日'!D118:AG118,'（別紙2-7）7月1日～7月31日'!D118:AH118,'（別紙2-8）8月1日～8月31日'!D118:AH118,'（別紙2-9）9月1日～9月30日'!D118:AG118,'（別紙2-7）10月1日～10月31日'!D118:AH118,'（別紙2-8）11月1日～11月30日'!D118:AG118,'（別紙2-9）12月1日～12月31日'!D118:AH118)</f>
        <v>0</v>
      </c>
      <c r="AK118" s="112" t="str">
        <f t="shared" si="3"/>
        <v/>
      </c>
      <c r="AL118" s="236" t="str">
        <f t="shared" si="4"/>
        <v/>
      </c>
      <c r="AM118" s="236"/>
    </row>
    <row r="119" spans="1:39" s="112" customFormat="1" ht="30" customHeight="1" x14ac:dyDescent="0.4">
      <c r="A119" s="64">
        <v>106</v>
      </c>
      <c r="B119" s="103" t="str">
        <f>IF('（別紙2-5）5月1日～5月31日'!B119="","",'（別紙2-5）5月1日～5月31日'!B119)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-5）5月1日～5月31日'!D119:AH119,'（別紙2-6）6月1日～6月30日'!D119:AG119,'（別紙2-7）7月1日～7月31日'!D119:AH119,'（別紙2-8）8月1日～8月31日'!D119:AH119,'（別紙2-9）9月1日～9月30日'!D119:AG119,'（別紙2-7）10月1日～10月31日'!D119:AH119,'（別紙2-8）11月1日～11月30日'!D119:AG119,'（別紙2-9）12月1日～12月31日'!D119:AH119)</f>
        <v>0</v>
      </c>
      <c r="AK119" s="112" t="str">
        <f t="shared" si="3"/>
        <v/>
      </c>
      <c r="AL119" s="236" t="str">
        <f t="shared" si="4"/>
        <v/>
      </c>
      <c r="AM119" s="236"/>
    </row>
    <row r="120" spans="1:39" s="112" customFormat="1" ht="30" customHeight="1" x14ac:dyDescent="0.4">
      <c r="A120" s="35">
        <v>107</v>
      </c>
      <c r="B120" s="103" t="str">
        <f>IF('（別紙2-5）5月1日～5月31日'!B120="","",'（別紙2-5）5月1日～5月31日'!B120)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-5）5月1日～5月31日'!D120:AH120,'（別紙2-6）6月1日～6月30日'!D120:AG120,'（別紙2-7）7月1日～7月31日'!D120:AH120,'（別紙2-8）8月1日～8月31日'!D120:AH120,'（別紙2-9）9月1日～9月30日'!D120:AG120,'（別紙2-7）10月1日～10月31日'!D120:AH120,'（別紙2-8）11月1日～11月30日'!D120:AG120,'（別紙2-9）12月1日～12月31日'!D120:AH120)</f>
        <v>0</v>
      </c>
      <c r="AK120" s="112" t="str">
        <f t="shared" si="3"/>
        <v/>
      </c>
      <c r="AL120" s="236" t="str">
        <f t="shared" si="4"/>
        <v/>
      </c>
      <c r="AM120" s="236"/>
    </row>
    <row r="121" spans="1:39" s="112" customFormat="1" ht="30" customHeight="1" x14ac:dyDescent="0.4">
      <c r="A121" s="35">
        <v>108</v>
      </c>
      <c r="B121" s="103" t="str">
        <f>IF('（別紙2-5）5月1日～5月31日'!B121="","",'（別紙2-5）5月1日～5月31日'!B121)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-5）5月1日～5月31日'!D121:AH121,'（別紙2-6）6月1日～6月30日'!D121:AG121,'（別紙2-7）7月1日～7月31日'!D121:AH121,'（別紙2-8）8月1日～8月31日'!D121:AH121,'（別紙2-9）9月1日～9月30日'!D121:AG121,'（別紙2-7）10月1日～10月31日'!D121:AH121,'（別紙2-8）11月1日～11月30日'!D121:AG121,'（別紙2-9）12月1日～12月31日'!D121:AH121)</f>
        <v>0</v>
      </c>
      <c r="AK121" s="112" t="str">
        <f t="shared" si="3"/>
        <v/>
      </c>
      <c r="AL121" s="236" t="str">
        <f t="shared" si="4"/>
        <v/>
      </c>
      <c r="AM121" s="236"/>
    </row>
    <row r="122" spans="1:39" s="112" customFormat="1" ht="30" customHeight="1" x14ac:dyDescent="0.4">
      <c r="A122" s="35">
        <v>109</v>
      </c>
      <c r="B122" s="103" t="str">
        <f>IF('（別紙2-5）5月1日～5月31日'!B122="","",'（別紙2-5）5月1日～5月31日'!B122)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-5）5月1日～5月31日'!D122:AH122,'（別紙2-6）6月1日～6月30日'!D122:AG122,'（別紙2-7）7月1日～7月31日'!D122:AH122,'（別紙2-8）8月1日～8月31日'!D122:AH122,'（別紙2-9）9月1日～9月30日'!D122:AG122,'（別紙2-7）10月1日～10月31日'!D122:AH122,'（別紙2-8）11月1日～11月30日'!D122:AG122,'（別紙2-9）12月1日～12月31日'!D122:AH122)</f>
        <v>0</v>
      </c>
      <c r="AK122" s="112" t="str">
        <f t="shared" si="3"/>
        <v/>
      </c>
      <c r="AL122" s="236" t="str">
        <f t="shared" si="4"/>
        <v/>
      </c>
      <c r="AM122" s="236"/>
    </row>
    <row r="123" spans="1:39" s="112" customFormat="1" ht="30" customHeight="1" thickBot="1" x14ac:dyDescent="0.45">
      <c r="A123" s="35">
        <v>110</v>
      </c>
      <c r="B123" s="104" t="str">
        <f>IF('（別紙2-5）5月1日～5月31日'!B123="","",'（別紙2-5）5月1日～5月31日'!B123)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-5）5月1日～5月31日'!D123:AH123,'（別紙2-6）6月1日～6月30日'!D123:AG123,'（別紙2-7）7月1日～7月31日'!D123:AH123,'（別紙2-8）8月1日～8月31日'!D123:AH123,'（別紙2-9）9月1日～9月30日'!D123:AG123,'（別紙2-7）10月1日～10月31日'!D123:AH123,'（別紙2-8）11月1日～11月30日'!D123:AG123,'（別紙2-9）12月1日～12月31日'!D123:AH123)</f>
        <v>0</v>
      </c>
      <c r="AK123" s="112" t="str">
        <f t="shared" si="3"/>
        <v/>
      </c>
      <c r="AL123" s="236" t="str">
        <f t="shared" si="4"/>
        <v/>
      </c>
      <c r="AM123" s="236"/>
    </row>
    <row r="124" spans="1:39" s="112" customFormat="1" ht="30" customHeight="1" x14ac:dyDescent="0.4">
      <c r="A124" s="71">
        <v>111</v>
      </c>
      <c r="B124" s="105" t="str">
        <f>IF('（別紙2-5）5月1日～5月31日'!B124="","",'（別紙2-5）5月1日～5月31日'!B124)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-5）5月1日～5月31日'!D124:AH124,'（別紙2-6）6月1日～6月30日'!D124:AG124,'（別紙2-7）7月1日～7月31日'!D124:AH124,'（別紙2-8）8月1日～8月31日'!D124:AH124,'（別紙2-9）9月1日～9月30日'!D124:AG124,'（別紙2-7）10月1日～10月31日'!D124:AH124,'（別紙2-8）11月1日～11月30日'!D124:AG124,'（別紙2-9）12月1日～12月31日'!D124:AH124)</f>
        <v>0</v>
      </c>
      <c r="AK124" s="112" t="str">
        <f t="shared" si="3"/>
        <v/>
      </c>
      <c r="AL124" s="236" t="str">
        <f t="shared" si="4"/>
        <v/>
      </c>
      <c r="AM124" s="236"/>
    </row>
    <row r="125" spans="1:39" s="112" customFormat="1" ht="30" customHeight="1" x14ac:dyDescent="0.4">
      <c r="A125" s="35">
        <v>112</v>
      </c>
      <c r="B125" s="103" t="str">
        <f>IF('（別紙2-5）5月1日～5月31日'!B125="","",'（別紙2-5）5月1日～5月31日'!B125)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-5）5月1日～5月31日'!D125:AH125,'（別紙2-6）6月1日～6月30日'!D125:AG125,'（別紙2-7）7月1日～7月31日'!D125:AH125,'（別紙2-8）8月1日～8月31日'!D125:AH125,'（別紙2-9）9月1日～9月30日'!D125:AG125,'（別紙2-7）10月1日～10月31日'!D125:AH125,'（別紙2-8）11月1日～11月30日'!D125:AG125,'（別紙2-9）12月1日～12月31日'!D125:AH125)</f>
        <v>0</v>
      </c>
      <c r="AK125" s="112" t="str">
        <f t="shared" si="3"/>
        <v/>
      </c>
      <c r="AL125" s="236" t="str">
        <f t="shared" si="4"/>
        <v/>
      </c>
      <c r="AM125" s="236"/>
    </row>
    <row r="126" spans="1:39" s="112" customFormat="1" ht="30" customHeight="1" x14ac:dyDescent="0.4">
      <c r="A126" s="35">
        <v>113</v>
      </c>
      <c r="B126" s="103" t="str">
        <f>IF('（別紙2-5）5月1日～5月31日'!B126="","",'（別紙2-5）5月1日～5月31日'!B126)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-5）5月1日～5月31日'!D126:AH126,'（別紙2-6）6月1日～6月30日'!D126:AG126,'（別紙2-7）7月1日～7月31日'!D126:AH126,'（別紙2-8）8月1日～8月31日'!D126:AH126,'（別紙2-9）9月1日～9月30日'!D126:AG126,'（別紙2-7）10月1日～10月31日'!D126:AH126,'（別紙2-8）11月1日～11月30日'!D126:AG126,'（別紙2-9）12月1日～12月31日'!D126:AH126)</f>
        <v>0</v>
      </c>
      <c r="AK126" s="112" t="str">
        <f t="shared" si="3"/>
        <v/>
      </c>
      <c r="AL126" s="236" t="str">
        <f t="shared" si="4"/>
        <v/>
      </c>
      <c r="AM126" s="236"/>
    </row>
    <row r="127" spans="1:39" s="112" customFormat="1" ht="30" customHeight="1" x14ac:dyDescent="0.4">
      <c r="A127" s="35">
        <v>114</v>
      </c>
      <c r="B127" s="103" t="str">
        <f>IF('（別紙2-5）5月1日～5月31日'!B127="","",'（別紙2-5）5月1日～5月31日'!B127)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-5）5月1日～5月31日'!D127:AH127,'（別紙2-6）6月1日～6月30日'!D127:AG127,'（別紙2-7）7月1日～7月31日'!D127:AH127,'（別紙2-8）8月1日～8月31日'!D127:AH127,'（別紙2-9）9月1日～9月30日'!D127:AG127,'（別紙2-7）10月1日～10月31日'!D127:AH127,'（別紙2-8）11月1日～11月30日'!D127:AG127,'（別紙2-9）12月1日～12月31日'!D127:AH127)</f>
        <v>0</v>
      </c>
      <c r="AK127" s="112" t="str">
        <f t="shared" si="3"/>
        <v/>
      </c>
      <c r="AL127" s="236" t="str">
        <f t="shared" si="4"/>
        <v/>
      </c>
      <c r="AM127" s="236"/>
    </row>
    <row r="128" spans="1:39" s="112" customFormat="1" ht="30" customHeight="1" thickBot="1" x14ac:dyDescent="0.45">
      <c r="A128" s="37">
        <v>115</v>
      </c>
      <c r="B128" s="104" t="str">
        <f>IF('（別紙2-5）5月1日～5月31日'!B128="","",'（別紙2-5）5月1日～5月31日'!B128)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-5）5月1日～5月31日'!D128:AH128,'（別紙2-6）6月1日～6月30日'!D128:AG128,'（別紙2-7）7月1日～7月31日'!D128:AH128,'（別紙2-8）8月1日～8月31日'!D128:AH128,'（別紙2-9）9月1日～9月30日'!D128:AG128,'（別紙2-7）10月1日～10月31日'!D128:AH128,'（別紙2-8）11月1日～11月30日'!D128:AG128,'（別紙2-9）12月1日～12月31日'!D128:AH128)</f>
        <v>0</v>
      </c>
      <c r="AK128" s="112" t="str">
        <f t="shared" si="3"/>
        <v/>
      </c>
      <c r="AL128" s="236" t="str">
        <f t="shared" si="4"/>
        <v/>
      </c>
      <c r="AM128" s="236"/>
    </row>
    <row r="129" spans="1:39" s="112" customFormat="1" ht="30" customHeight="1" x14ac:dyDescent="0.4">
      <c r="A129" s="64">
        <v>116</v>
      </c>
      <c r="B129" s="105" t="str">
        <f>IF('（別紙2-5）5月1日～5月31日'!B129="","",'（別紙2-5）5月1日～5月31日'!B129)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-5）5月1日～5月31日'!D129:AH129,'（別紙2-6）6月1日～6月30日'!D129:AG129,'（別紙2-7）7月1日～7月31日'!D129:AH129,'（別紙2-8）8月1日～8月31日'!D129:AH129,'（別紙2-9）9月1日～9月30日'!D129:AG129,'（別紙2-7）10月1日～10月31日'!D129:AH129,'（別紙2-8）11月1日～11月30日'!D129:AG129,'（別紙2-9）12月1日～12月31日'!D129:AH129)</f>
        <v>0</v>
      </c>
      <c r="AK129" s="112" t="str">
        <f t="shared" si="3"/>
        <v/>
      </c>
      <c r="AL129" s="236" t="str">
        <f t="shared" si="4"/>
        <v/>
      </c>
      <c r="AM129" s="236"/>
    </row>
    <row r="130" spans="1:39" s="112" customFormat="1" ht="30" customHeight="1" x14ac:dyDescent="0.4">
      <c r="A130" s="35">
        <v>117</v>
      </c>
      <c r="B130" s="103" t="str">
        <f>IF('（別紙2-5）5月1日～5月31日'!B130="","",'（別紙2-5）5月1日～5月31日'!B130)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-5）5月1日～5月31日'!D130:AH130,'（別紙2-6）6月1日～6月30日'!D130:AG130,'（別紙2-7）7月1日～7月31日'!D130:AH130,'（別紙2-8）8月1日～8月31日'!D130:AH130,'（別紙2-9）9月1日～9月30日'!D130:AG130,'（別紙2-7）10月1日～10月31日'!D130:AH130,'（別紙2-8）11月1日～11月30日'!D130:AG130,'（別紙2-9）12月1日～12月31日'!D130:AH130)</f>
        <v>0</v>
      </c>
      <c r="AK130" s="112" t="str">
        <f t="shared" si="3"/>
        <v/>
      </c>
      <c r="AL130" s="236" t="str">
        <f t="shared" si="4"/>
        <v/>
      </c>
      <c r="AM130" s="236"/>
    </row>
    <row r="131" spans="1:39" s="112" customFormat="1" ht="30" customHeight="1" x14ac:dyDescent="0.4">
      <c r="A131" s="35">
        <v>118</v>
      </c>
      <c r="B131" s="103" t="str">
        <f>IF('（別紙2-5）5月1日～5月31日'!B131="","",'（別紙2-5）5月1日～5月31日'!B131)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-5）5月1日～5月31日'!D131:AH131,'（別紙2-6）6月1日～6月30日'!D131:AG131,'（別紙2-7）7月1日～7月31日'!D131:AH131,'（別紙2-8）8月1日～8月31日'!D131:AH131,'（別紙2-9）9月1日～9月30日'!D131:AG131,'（別紙2-7）10月1日～10月31日'!D131:AH131,'（別紙2-8）11月1日～11月30日'!D131:AG131,'（別紙2-9）12月1日～12月31日'!D131:AH131)</f>
        <v>0</v>
      </c>
      <c r="AK131" s="112" t="str">
        <f t="shared" si="3"/>
        <v/>
      </c>
      <c r="AL131" s="236" t="str">
        <f t="shared" si="4"/>
        <v/>
      </c>
      <c r="AM131" s="236"/>
    </row>
    <row r="132" spans="1:39" s="112" customFormat="1" ht="30" customHeight="1" x14ac:dyDescent="0.4">
      <c r="A132" s="35">
        <v>119</v>
      </c>
      <c r="B132" s="103" t="str">
        <f>IF('（別紙2-5）5月1日～5月31日'!B132="","",'（別紙2-5）5月1日～5月31日'!B132)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-5）5月1日～5月31日'!D132:AH132,'（別紙2-6）6月1日～6月30日'!D132:AG132,'（別紙2-7）7月1日～7月31日'!D132:AH132,'（別紙2-8）8月1日～8月31日'!D132:AH132,'（別紙2-9）9月1日～9月30日'!D132:AG132,'（別紙2-7）10月1日～10月31日'!D132:AH132,'（別紙2-8）11月1日～11月30日'!D132:AG132,'（別紙2-9）12月1日～12月31日'!D132:AH132)</f>
        <v>0</v>
      </c>
      <c r="AK132" s="112" t="str">
        <f t="shared" si="3"/>
        <v/>
      </c>
      <c r="AL132" s="236" t="str">
        <f t="shared" si="4"/>
        <v/>
      </c>
      <c r="AM132" s="236"/>
    </row>
    <row r="133" spans="1:39" s="112" customFormat="1" ht="30" customHeight="1" thickBot="1" x14ac:dyDescent="0.45">
      <c r="A133" s="35">
        <v>120</v>
      </c>
      <c r="B133" s="104" t="str">
        <f>IF('（別紙2-5）5月1日～5月31日'!B133="","",'（別紙2-5）5月1日～5月31日'!B133)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-5）5月1日～5月31日'!D133:AH133,'（別紙2-6）6月1日～6月30日'!D133:AG133,'（別紙2-7）7月1日～7月31日'!D133:AH133,'（別紙2-8）8月1日～8月31日'!D133:AH133,'（別紙2-9）9月1日～9月30日'!D133:AG133,'（別紙2-7）10月1日～10月31日'!D133:AH133,'（別紙2-8）11月1日～11月30日'!D133:AG133,'（別紙2-9）12月1日～12月31日'!D133:AH133)</f>
        <v>0</v>
      </c>
      <c r="AK133" s="112" t="str">
        <f t="shared" si="3"/>
        <v/>
      </c>
      <c r="AL133" s="236" t="str">
        <f t="shared" si="4"/>
        <v/>
      </c>
      <c r="AM133" s="236"/>
    </row>
    <row r="134" spans="1:39" s="112" customFormat="1" ht="30" customHeight="1" x14ac:dyDescent="0.4">
      <c r="A134" s="71">
        <v>121</v>
      </c>
      <c r="B134" s="105" t="str">
        <f>IF('（別紙2-5）5月1日～5月31日'!B134="","",'（別紙2-5）5月1日～5月31日'!B134)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-5）5月1日～5月31日'!D134:AH134,'（別紙2-6）6月1日～6月30日'!D134:AG134,'（別紙2-7）7月1日～7月31日'!D134:AH134,'（別紙2-8）8月1日～8月31日'!D134:AH134,'（別紙2-9）9月1日～9月30日'!D134:AG134,'（別紙2-7）10月1日～10月31日'!D134:AH134,'（別紙2-8）11月1日～11月30日'!D134:AG134,'（別紙2-9）12月1日～12月31日'!D134:AH134)</f>
        <v>0</v>
      </c>
      <c r="AK134" s="112" t="str">
        <f t="shared" si="3"/>
        <v/>
      </c>
      <c r="AL134" s="236" t="str">
        <f t="shared" si="4"/>
        <v/>
      </c>
      <c r="AM134" s="236"/>
    </row>
    <row r="135" spans="1:39" s="112" customFormat="1" ht="30" customHeight="1" x14ac:dyDescent="0.4">
      <c r="A135" s="35">
        <v>122</v>
      </c>
      <c r="B135" s="103" t="str">
        <f>IF('（別紙2-5）5月1日～5月31日'!B135="","",'（別紙2-5）5月1日～5月31日'!B135)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-5）5月1日～5月31日'!D135:AH135,'（別紙2-6）6月1日～6月30日'!D135:AG135,'（別紙2-7）7月1日～7月31日'!D135:AH135,'（別紙2-8）8月1日～8月31日'!D135:AH135,'（別紙2-9）9月1日～9月30日'!D135:AG135,'（別紙2-7）10月1日～10月31日'!D135:AH135,'（別紙2-8）11月1日～11月30日'!D135:AG135,'（別紙2-9）12月1日～12月31日'!D135:AH135)</f>
        <v>0</v>
      </c>
      <c r="AK135" s="112" t="str">
        <f t="shared" si="3"/>
        <v/>
      </c>
      <c r="AL135" s="236" t="str">
        <f t="shared" si="4"/>
        <v/>
      </c>
      <c r="AM135" s="236"/>
    </row>
    <row r="136" spans="1:39" s="112" customFormat="1" ht="30" customHeight="1" x14ac:dyDescent="0.4">
      <c r="A136" s="35">
        <v>123</v>
      </c>
      <c r="B136" s="103" t="str">
        <f>IF('（別紙2-5）5月1日～5月31日'!B136="","",'（別紙2-5）5月1日～5月31日'!B136)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-5）5月1日～5月31日'!D136:AH136,'（別紙2-6）6月1日～6月30日'!D136:AG136,'（別紙2-7）7月1日～7月31日'!D136:AH136,'（別紙2-8）8月1日～8月31日'!D136:AH136,'（別紙2-9）9月1日～9月30日'!D136:AG136,'（別紙2-7）10月1日～10月31日'!D136:AH136,'（別紙2-8）11月1日～11月30日'!D136:AG136,'（別紙2-9）12月1日～12月31日'!D136:AH136)</f>
        <v>0</v>
      </c>
      <c r="AK136" s="112" t="str">
        <f t="shared" si="3"/>
        <v/>
      </c>
      <c r="AL136" s="236" t="str">
        <f t="shared" si="4"/>
        <v/>
      </c>
      <c r="AM136" s="236"/>
    </row>
    <row r="137" spans="1:39" s="112" customFormat="1" ht="30" customHeight="1" x14ac:dyDescent="0.4">
      <c r="A137" s="35">
        <v>124</v>
      </c>
      <c r="B137" s="103" t="str">
        <f>IF('（別紙2-5）5月1日～5月31日'!B137="","",'（別紙2-5）5月1日～5月31日'!B137)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-5）5月1日～5月31日'!D137:AH137,'（別紙2-6）6月1日～6月30日'!D137:AG137,'（別紙2-7）7月1日～7月31日'!D137:AH137,'（別紙2-8）8月1日～8月31日'!D137:AH137,'（別紙2-9）9月1日～9月30日'!D137:AG137,'（別紙2-7）10月1日～10月31日'!D137:AH137,'（別紙2-8）11月1日～11月30日'!D137:AG137,'（別紙2-9）12月1日～12月31日'!D137:AH137)</f>
        <v>0</v>
      </c>
      <c r="AK137" s="112" t="str">
        <f t="shared" si="3"/>
        <v/>
      </c>
      <c r="AL137" s="236" t="str">
        <f t="shared" si="4"/>
        <v/>
      </c>
      <c r="AM137" s="236"/>
    </row>
    <row r="138" spans="1:39" s="112" customFormat="1" ht="30" customHeight="1" thickBot="1" x14ac:dyDescent="0.45">
      <c r="A138" s="37">
        <v>125</v>
      </c>
      <c r="B138" s="104" t="str">
        <f>IF('（別紙2-5）5月1日～5月31日'!B138="","",'（別紙2-5）5月1日～5月31日'!B138)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-5）5月1日～5月31日'!D138:AH138,'（別紙2-6）6月1日～6月30日'!D138:AG138,'（別紙2-7）7月1日～7月31日'!D138:AH138,'（別紙2-8）8月1日～8月31日'!D138:AH138,'（別紙2-9）9月1日～9月30日'!D138:AG138,'（別紙2-7）10月1日～10月31日'!D138:AH138,'（別紙2-8）11月1日～11月30日'!D138:AG138,'（別紙2-9）12月1日～12月31日'!D138:AH138)</f>
        <v>0</v>
      </c>
      <c r="AK138" s="112" t="str">
        <f t="shared" si="3"/>
        <v/>
      </c>
      <c r="AL138" s="236" t="str">
        <f t="shared" si="4"/>
        <v/>
      </c>
      <c r="AM138" s="236"/>
    </row>
    <row r="139" spans="1:39" s="112" customFormat="1" ht="30" customHeight="1" x14ac:dyDescent="0.4">
      <c r="A139" s="64">
        <v>126</v>
      </c>
      <c r="B139" s="105" t="str">
        <f>IF('（別紙2-5）5月1日～5月31日'!B139="","",'（別紙2-5）5月1日～5月31日'!B139)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-5）5月1日～5月31日'!D139:AH139,'（別紙2-6）6月1日～6月30日'!D139:AG139,'（別紙2-7）7月1日～7月31日'!D139:AH139,'（別紙2-8）8月1日～8月31日'!D139:AH139,'（別紙2-9）9月1日～9月30日'!D139:AG139,'（別紙2-7）10月1日～10月31日'!D139:AH139,'（別紙2-8）11月1日～11月30日'!D139:AG139,'（別紙2-9）12月1日～12月31日'!D139:AH139)</f>
        <v>0</v>
      </c>
      <c r="AK139" s="112" t="str">
        <f t="shared" si="3"/>
        <v/>
      </c>
      <c r="AL139" s="236" t="str">
        <f t="shared" si="4"/>
        <v/>
      </c>
      <c r="AM139" s="236"/>
    </row>
    <row r="140" spans="1:39" s="112" customFormat="1" ht="30" customHeight="1" x14ac:dyDescent="0.4">
      <c r="A140" s="35">
        <v>127</v>
      </c>
      <c r="B140" s="103" t="str">
        <f>IF('（別紙2-5）5月1日～5月31日'!B140="","",'（別紙2-5）5月1日～5月31日'!B140)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-5）5月1日～5月31日'!D140:AH140,'（別紙2-6）6月1日～6月30日'!D140:AG140,'（別紙2-7）7月1日～7月31日'!D140:AH140,'（別紙2-8）8月1日～8月31日'!D140:AH140,'（別紙2-9）9月1日～9月30日'!D140:AG140,'（別紙2-7）10月1日～10月31日'!D140:AH140,'（別紙2-8）11月1日～11月30日'!D140:AG140,'（別紙2-9）12月1日～12月31日'!D140:AH140)</f>
        <v>0</v>
      </c>
      <c r="AK140" s="112" t="str">
        <f t="shared" si="3"/>
        <v/>
      </c>
      <c r="AL140" s="236" t="str">
        <f t="shared" si="4"/>
        <v/>
      </c>
      <c r="AM140" s="236"/>
    </row>
    <row r="141" spans="1:39" s="112" customFormat="1" ht="30" customHeight="1" x14ac:dyDescent="0.4">
      <c r="A141" s="35">
        <v>128</v>
      </c>
      <c r="B141" s="103" t="str">
        <f>IF('（別紙2-5）5月1日～5月31日'!B141="","",'（別紙2-5）5月1日～5月31日'!B141)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-5）5月1日～5月31日'!D141:AH141,'（別紙2-6）6月1日～6月30日'!D141:AG141,'（別紙2-7）7月1日～7月31日'!D141:AH141,'（別紙2-8）8月1日～8月31日'!D141:AH141,'（別紙2-9）9月1日～9月30日'!D141:AG141,'（別紙2-7）10月1日～10月31日'!D141:AH141,'（別紙2-8）11月1日～11月30日'!D141:AG141,'（別紙2-9）12月1日～12月31日'!D141:AH141)</f>
        <v>0</v>
      </c>
      <c r="AK141" s="112" t="str">
        <f t="shared" si="3"/>
        <v/>
      </c>
      <c r="AL141" s="236" t="str">
        <f t="shared" si="4"/>
        <v/>
      </c>
      <c r="AM141" s="236"/>
    </row>
    <row r="142" spans="1:39" s="112" customFormat="1" ht="30" customHeight="1" x14ac:dyDescent="0.4">
      <c r="A142" s="35">
        <v>129</v>
      </c>
      <c r="B142" s="103" t="str">
        <f>IF('（別紙2-5）5月1日～5月31日'!B142="","",'（別紙2-5）5月1日～5月31日'!B142)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-5）5月1日～5月31日'!D142:AH142,'（別紙2-6）6月1日～6月30日'!D142:AG142,'（別紙2-7）7月1日～7月31日'!D142:AH142,'（別紙2-8）8月1日～8月31日'!D142:AH142,'（別紙2-9）9月1日～9月30日'!D142:AG142,'（別紙2-7）10月1日～10月31日'!D142:AH142,'（別紙2-8）11月1日～11月30日'!D142:AG142,'（別紙2-9）12月1日～12月31日'!D142:AH142)</f>
        <v>0</v>
      </c>
      <c r="AK142" s="112" t="str">
        <f t="shared" si="3"/>
        <v/>
      </c>
      <c r="AL142" s="236" t="str">
        <f t="shared" si="4"/>
        <v/>
      </c>
      <c r="AM142" s="236"/>
    </row>
    <row r="143" spans="1:39" s="112" customFormat="1" ht="30" customHeight="1" thickBot="1" x14ac:dyDescent="0.45">
      <c r="A143" s="35">
        <v>130</v>
      </c>
      <c r="B143" s="104" t="str">
        <f>IF('（別紙2-5）5月1日～5月31日'!B143="","",'（別紙2-5）5月1日～5月31日'!B143)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-5）5月1日～5月31日'!D143:AH143,'（別紙2-6）6月1日～6月30日'!D143:AG143,'（別紙2-7）7月1日～7月31日'!D143:AH143,'（別紙2-8）8月1日～8月31日'!D143:AH143,'（別紙2-9）9月1日～9月30日'!D143:AG143,'（別紙2-7）10月1日～10月31日'!D143:AH143,'（別紙2-8）11月1日～11月30日'!D143:AG143,'（別紙2-9）12月1日～12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IF('（別紙2-5）5月1日～5月31日'!B144="","",'（別紙2-5）5月1日～5月31日'!B144)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-5）5月1日～5月31日'!D144:AH144,'（別紙2-6）6月1日～6月30日'!D144:AG144,'（別紙2-7）7月1日～7月31日'!D144:AH144,'（別紙2-8）8月1日～8月31日'!D144:AH144,'（別紙2-9）9月1日～9月30日'!D144:AG144,'（別紙2-7）10月1日～10月31日'!D144:AH144,'（別紙2-8）11月1日～11月30日'!D144:AG144,'（別紙2-9）12月1日～12月31日'!D144:AH144)</f>
        <v>0</v>
      </c>
      <c r="AK144" s="112" t="str">
        <f t="shared" si="5"/>
        <v/>
      </c>
      <c r="AL144" s="236" t="str">
        <f t="shared" si="6"/>
        <v/>
      </c>
      <c r="AM144" s="236"/>
    </row>
    <row r="145" spans="1:39" s="112" customFormat="1" ht="30" customHeight="1" x14ac:dyDescent="0.4">
      <c r="A145" s="35">
        <v>132</v>
      </c>
      <c r="B145" s="103" t="str">
        <f>IF('（別紙2-5）5月1日～5月31日'!B145="","",'（別紙2-5）5月1日～5月31日'!B145)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-5）5月1日～5月31日'!D145:AH145,'（別紙2-6）6月1日～6月30日'!D145:AG145,'（別紙2-7）7月1日～7月31日'!D145:AH145,'（別紙2-8）8月1日～8月31日'!D145:AH145,'（別紙2-9）9月1日～9月30日'!D145:AG145,'（別紙2-7）10月1日～10月31日'!D145:AH145,'（別紙2-8）11月1日～11月30日'!D145:AG145,'（別紙2-9）12月1日～12月31日'!D145:AH145)</f>
        <v>0</v>
      </c>
      <c r="AK145" s="112" t="str">
        <f t="shared" si="5"/>
        <v/>
      </c>
      <c r="AL145" s="236" t="str">
        <f t="shared" si="6"/>
        <v/>
      </c>
      <c r="AM145" s="236"/>
    </row>
    <row r="146" spans="1:39" s="112" customFormat="1" ht="30" customHeight="1" x14ac:dyDescent="0.4">
      <c r="A146" s="35">
        <v>133</v>
      </c>
      <c r="B146" s="103" t="str">
        <f>IF('（別紙2-5）5月1日～5月31日'!B146="","",'（別紙2-5）5月1日～5月31日'!B146)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-5）5月1日～5月31日'!D146:AH146,'（別紙2-6）6月1日～6月30日'!D146:AG146,'（別紙2-7）7月1日～7月31日'!D146:AH146,'（別紙2-8）8月1日～8月31日'!D146:AH146,'（別紙2-9）9月1日～9月30日'!D146:AG146,'（別紙2-7）10月1日～10月31日'!D146:AH146,'（別紙2-8）11月1日～11月30日'!D146:AG146,'（別紙2-9）12月1日～12月31日'!D146:AH146)</f>
        <v>0</v>
      </c>
      <c r="AK146" s="112" t="str">
        <f t="shared" si="5"/>
        <v/>
      </c>
      <c r="AL146" s="236" t="str">
        <f t="shared" si="6"/>
        <v/>
      </c>
      <c r="AM146" s="236"/>
    </row>
    <row r="147" spans="1:39" s="112" customFormat="1" ht="30" customHeight="1" x14ac:dyDescent="0.4">
      <c r="A147" s="35">
        <v>134</v>
      </c>
      <c r="B147" s="103" t="str">
        <f>IF('（別紙2-5）5月1日～5月31日'!B147="","",'（別紙2-5）5月1日～5月31日'!B147)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-5）5月1日～5月31日'!D147:AH147,'（別紙2-6）6月1日～6月30日'!D147:AG147,'（別紙2-7）7月1日～7月31日'!D147:AH147,'（別紙2-8）8月1日～8月31日'!D147:AH147,'（別紙2-9）9月1日～9月30日'!D147:AG147,'（別紙2-7）10月1日～10月31日'!D147:AH147,'（別紙2-8）11月1日～11月30日'!D147:AG147,'（別紙2-9）12月1日～12月31日'!D147:AH147)</f>
        <v>0</v>
      </c>
      <c r="AK147" s="112" t="str">
        <f t="shared" si="5"/>
        <v/>
      </c>
      <c r="AL147" s="236" t="str">
        <f t="shared" si="6"/>
        <v/>
      </c>
      <c r="AM147" s="236"/>
    </row>
    <row r="148" spans="1:39" s="112" customFormat="1" ht="30" customHeight="1" thickBot="1" x14ac:dyDescent="0.45">
      <c r="A148" s="37">
        <v>135</v>
      </c>
      <c r="B148" s="104" t="str">
        <f>IF('（別紙2-5）5月1日～5月31日'!B148="","",'（別紙2-5）5月1日～5月31日'!B148)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-5）5月1日～5月31日'!D148:AH148,'（別紙2-6）6月1日～6月30日'!D148:AG148,'（別紙2-7）7月1日～7月31日'!D148:AH148,'（別紙2-8）8月1日～8月31日'!D148:AH148,'（別紙2-9）9月1日～9月30日'!D148:AG148,'（別紙2-7）10月1日～10月31日'!D148:AH148,'（別紙2-8）11月1日～11月30日'!D148:AG148,'（別紙2-9）12月1日～12月31日'!D148:AH148)</f>
        <v>0</v>
      </c>
      <c r="AK148" s="112" t="str">
        <f t="shared" si="5"/>
        <v/>
      </c>
      <c r="AL148" s="236" t="str">
        <f t="shared" si="6"/>
        <v/>
      </c>
      <c r="AM148" s="236"/>
    </row>
    <row r="149" spans="1:39" s="112" customFormat="1" ht="30" customHeight="1" x14ac:dyDescent="0.4">
      <c r="A149" s="64">
        <v>136</v>
      </c>
      <c r="B149" s="105" t="str">
        <f>IF('（別紙2-5）5月1日～5月31日'!B149="","",'（別紙2-5）5月1日～5月31日'!B149)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-5）5月1日～5月31日'!D149:AH149,'（別紙2-6）6月1日～6月30日'!D149:AG149,'（別紙2-7）7月1日～7月31日'!D149:AH149,'（別紙2-8）8月1日～8月31日'!D149:AH149,'（別紙2-9）9月1日～9月30日'!D149:AG149,'（別紙2-7）10月1日～10月31日'!D149:AH149,'（別紙2-8）11月1日～11月30日'!D149:AG149,'（別紙2-9）12月1日～12月31日'!D149:AH149)</f>
        <v>0</v>
      </c>
      <c r="AK149" s="112" t="str">
        <f t="shared" si="5"/>
        <v/>
      </c>
      <c r="AL149" s="236" t="str">
        <f t="shared" si="6"/>
        <v/>
      </c>
      <c r="AM149" s="236"/>
    </row>
    <row r="150" spans="1:39" s="112" customFormat="1" ht="30" customHeight="1" x14ac:dyDescent="0.4">
      <c r="A150" s="35">
        <v>137</v>
      </c>
      <c r="B150" s="103" t="str">
        <f>IF('（別紙2-5）5月1日～5月31日'!B150="","",'（別紙2-5）5月1日～5月31日'!B150)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-5）5月1日～5月31日'!D150:AH150,'（別紙2-6）6月1日～6月30日'!D150:AG150,'（別紙2-7）7月1日～7月31日'!D150:AH150,'（別紙2-8）8月1日～8月31日'!D150:AH150,'（別紙2-9）9月1日～9月30日'!D150:AG150,'（別紙2-7）10月1日～10月31日'!D150:AH150,'（別紙2-8）11月1日～11月30日'!D150:AG150,'（別紙2-9）12月1日～12月31日'!D150:AH150)</f>
        <v>0</v>
      </c>
      <c r="AK150" s="112" t="str">
        <f t="shared" si="5"/>
        <v/>
      </c>
      <c r="AL150" s="236" t="str">
        <f t="shared" si="6"/>
        <v/>
      </c>
      <c r="AM150" s="236"/>
    </row>
    <row r="151" spans="1:39" s="112" customFormat="1" ht="30" customHeight="1" x14ac:dyDescent="0.4">
      <c r="A151" s="35">
        <v>138</v>
      </c>
      <c r="B151" s="103" t="str">
        <f>IF('（別紙2-5）5月1日～5月31日'!B151="","",'（別紙2-5）5月1日～5月31日'!B151)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-5）5月1日～5月31日'!D151:AH151,'（別紙2-6）6月1日～6月30日'!D151:AG151,'（別紙2-7）7月1日～7月31日'!D151:AH151,'（別紙2-8）8月1日～8月31日'!D151:AH151,'（別紙2-9）9月1日～9月30日'!D151:AG151,'（別紙2-7）10月1日～10月31日'!D151:AH151,'（別紙2-8）11月1日～11月30日'!D151:AG151,'（別紙2-9）12月1日～12月31日'!D151:AH151)</f>
        <v>0</v>
      </c>
      <c r="AK151" s="112" t="str">
        <f t="shared" si="5"/>
        <v/>
      </c>
      <c r="AL151" s="236" t="str">
        <f t="shared" si="6"/>
        <v/>
      </c>
      <c r="AM151" s="236"/>
    </row>
    <row r="152" spans="1:39" s="112" customFormat="1" ht="30" customHeight="1" x14ac:dyDescent="0.4">
      <c r="A152" s="35">
        <v>139</v>
      </c>
      <c r="B152" s="103" t="str">
        <f>IF('（別紙2-5）5月1日～5月31日'!B152="","",'（別紙2-5）5月1日～5月31日'!B152)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-5）5月1日～5月31日'!D152:AH152,'（別紙2-6）6月1日～6月30日'!D152:AG152,'（別紙2-7）7月1日～7月31日'!D152:AH152,'（別紙2-8）8月1日～8月31日'!D152:AH152,'（別紙2-9）9月1日～9月30日'!D152:AG152,'（別紙2-7）10月1日～10月31日'!D152:AH152,'（別紙2-8）11月1日～11月30日'!D152:AG152,'（別紙2-9）12月1日～12月31日'!D152:AH152)</f>
        <v>0</v>
      </c>
      <c r="AK152" s="112" t="str">
        <f t="shared" si="5"/>
        <v/>
      </c>
      <c r="AL152" s="236" t="str">
        <f t="shared" si="6"/>
        <v/>
      </c>
      <c r="AM152" s="236"/>
    </row>
    <row r="153" spans="1:39" s="112" customFormat="1" ht="30" customHeight="1" thickBot="1" x14ac:dyDescent="0.45">
      <c r="A153" s="35">
        <v>140</v>
      </c>
      <c r="B153" s="104" t="str">
        <f>IF('（別紙2-5）5月1日～5月31日'!B153="","",'（別紙2-5）5月1日～5月31日'!B153)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-5）5月1日～5月31日'!D153:AH153,'（別紙2-6）6月1日～6月30日'!D153:AG153,'（別紙2-7）7月1日～7月31日'!D153:AH153,'（別紙2-8）8月1日～8月31日'!D153:AH153,'（別紙2-9）9月1日～9月30日'!D153:AG153,'（別紙2-7）10月1日～10月31日'!D153:AH153,'（別紙2-8）11月1日～11月30日'!D153:AG153,'（別紙2-9）12月1日～12月31日'!D153:AH153)</f>
        <v>0</v>
      </c>
      <c r="AK153" s="112" t="str">
        <f t="shared" si="5"/>
        <v/>
      </c>
      <c r="AL153" s="236" t="str">
        <f t="shared" si="6"/>
        <v/>
      </c>
      <c r="AM153" s="236"/>
    </row>
    <row r="154" spans="1:39" s="112" customFormat="1" ht="30" customHeight="1" x14ac:dyDescent="0.4">
      <c r="A154" s="71">
        <v>141</v>
      </c>
      <c r="B154" s="105" t="str">
        <f>IF('（別紙2-5）5月1日～5月31日'!B154="","",'（別紙2-5）5月1日～5月31日'!B154)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-5）5月1日～5月31日'!D154:AH154,'（別紙2-6）6月1日～6月30日'!D154:AG154,'（別紙2-7）7月1日～7月31日'!D154:AH154,'（別紙2-8）8月1日～8月31日'!D154:AH154,'（別紙2-9）9月1日～9月30日'!D154:AG154,'（別紙2-7）10月1日～10月31日'!D154:AH154,'（別紙2-8）11月1日～11月30日'!D154:AG154,'（別紙2-9）12月1日～12月31日'!D154:AH154)</f>
        <v>0</v>
      </c>
      <c r="AK154" s="112" t="str">
        <f t="shared" si="5"/>
        <v/>
      </c>
      <c r="AL154" s="236" t="str">
        <f t="shared" si="6"/>
        <v/>
      </c>
      <c r="AM154" s="236"/>
    </row>
    <row r="155" spans="1:39" s="112" customFormat="1" ht="30" customHeight="1" x14ac:dyDescent="0.4">
      <c r="A155" s="35">
        <v>142</v>
      </c>
      <c r="B155" s="103" t="str">
        <f>IF('（別紙2-5）5月1日～5月31日'!B155="","",'（別紙2-5）5月1日～5月31日'!B155)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-5）5月1日～5月31日'!D155:AH155,'（別紙2-6）6月1日～6月30日'!D155:AG155,'（別紙2-7）7月1日～7月31日'!D155:AH155,'（別紙2-8）8月1日～8月31日'!D155:AH155,'（別紙2-9）9月1日～9月30日'!D155:AG155,'（別紙2-7）10月1日～10月31日'!D155:AH155,'（別紙2-8）11月1日～11月30日'!D155:AG155,'（別紙2-9）12月1日～12月31日'!D155:AH155)</f>
        <v>0</v>
      </c>
      <c r="AK155" s="112" t="str">
        <f t="shared" si="5"/>
        <v/>
      </c>
      <c r="AL155" s="236" t="str">
        <f t="shared" si="6"/>
        <v/>
      </c>
      <c r="AM155" s="236"/>
    </row>
    <row r="156" spans="1:39" s="112" customFormat="1" ht="30" customHeight="1" x14ac:dyDescent="0.4">
      <c r="A156" s="35">
        <v>143</v>
      </c>
      <c r="B156" s="103" t="str">
        <f>IF('（別紙2-5）5月1日～5月31日'!B156="","",'（別紙2-5）5月1日～5月31日'!B156)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-5）5月1日～5月31日'!D156:AH156,'（別紙2-6）6月1日～6月30日'!D156:AG156,'（別紙2-7）7月1日～7月31日'!D156:AH156,'（別紙2-8）8月1日～8月31日'!D156:AH156,'（別紙2-9）9月1日～9月30日'!D156:AG156,'（別紙2-7）10月1日～10月31日'!D156:AH156,'（別紙2-8）11月1日～11月30日'!D156:AG156,'（別紙2-9）12月1日～12月31日'!D156:AH156)</f>
        <v>0</v>
      </c>
      <c r="AK156" s="112" t="str">
        <f t="shared" si="5"/>
        <v/>
      </c>
      <c r="AL156" s="236" t="str">
        <f t="shared" si="6"/>
        <v/>
      </c>
      <c r="AM156" s="236"/>
    </row>
    <row r="157" spans="1:39" s="112" customFormat="1" ht="30" customHeight="1" x14ac:dyDescent="0.4">
      <c r="A157" s="35">
        <v>144</v>
      </c>
      <c r="B157" s="103" t="str">
        <f>IF('（別紙2-5）5月1日～5月31日'!B157="","",'（別紙2-5）5月1日～5月31日'!B157)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-5）5月1日～5月31日'!D157:AH157,'（別紙2-6）6月1日～6月30日'!D157:AG157,'（別紙2-7）7月1日～7月31日'!D157:AH157,'（別紙2-8）8月1日～8月31日'!D157:AH157,'（別紙2-9）9月1日～9月30日'!D157:AG157,'（別紙2-7）10月1日～10月31日'!D157:AH157,'（別紙2-8）11月1日～11月30日'!D157:AG157,'（別紙2-9）12月1日～12月31日'!D157:AH157)</f>
        <v>0</v>
      </c>
      <c r="AK157" s="112" t="str">
        <f t="shared" si="5"/>
        <v/>
      </c>
      <c r="AL157" s="236" t="str">
        <f t="shared" si="6"/>
        <v/>
      </c>
      <c r="AM157" s="236"/>
    </row>
    <row r="158" spans="1:39" s="112" customFormat="1" ht="30" customHeight="1" thickBot="1" x14ac:dyDescent="0.45">
      <c r="A158" s="37">
        <v>145</v>
      </c>
      <c r="B158" s="106" t="str">
        <f>IF('（別紙2-5）5月1日～5月31日'!B158="","",'（別紙2-5）5月1日～5月31日'!B158)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-5）5月1日～5月31日'!D158:AH158,'（別紙2-6）6月1日～6月30日'!D158:AG158,'（別紙2-7）7月1日～7月31日'!D158:AH158,'（別紙2-8）8月1日～8月31日'!D158:AH158,'（別紙2-9）9月1日～9月30日'!D158:AG158,'（別紙2-7）10月1日～10月31日'!D158:AH158,'（別紙2-8）11月1日～11月30日'!D158:AG158,'（別紙2-9）12月1日～12月31日'!D158:AH158)</f>
        <v>0</v>
      </c>
      <c r="AK158" s="112" t="str">
        <f t="shared" si="5"/>
        <v/>
      </c>
      <c r="AL158" s="236" t="str">
        <f t="shared" si="6"/>
        <v/>
      </c>
      <c r="AM158" s="236"/>
    </row>
    <row r="159" spans="1:39" s="112" customFormat="1" ht="30" customHeight="1" x14ac:dyDescent="0.4">
      <c r="A159" s="71">
        <v>146</v>
      </c>
      <c r="B159" s="105" t="str">
        <f>IF('（別紙2-5）5月1日～5月31日'!B159="","",'（別紙2-5）5月1日～5月31日'!B159)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-5）5月1日～5月31日'!D159:AH159,'（別紙2-6）6月1日～6月30日'!D159:AG159,'（別紙2-7）7月1日～7月31日'!D159:AH159,'（別紙2-8）8月1日～8月31日'!D159:AH159,'（別紙2-9）9月1日～9月30日'!D159:AG159,'（別紙2-7）10月1日～10月31日'!D159:AH159,'（別紙2-8）11月1日～11月30日'!D159:AG159,'（別紙2-9）12月1日～12月31日'!D159:AH159)</f>
        <v>0</v>
      </c>
      <c r="AK159" s="112" t="str">
        <f t="shared" si="5"/>
        <v/>
      </c>
      <c r="AL159" s="236" t="str">
        <f t="shared" si="6"/>
        <v/>
      </c>
      <c r="AM159" s="236"/>
    </row>
    <row r="160" spans="1:39" s="112" customFormat="1" ht="30" customHeight="1" x14ac:dyDescent="0.4">
      <c r="A160" s="35">
        <v>147</v>
      </c>
      <c r="B160" s="103" t="str">
        <f>IF('（別紙2-5）5月1日～5月31日'!B160="","",'（別紙2-5）5月1日～5月31日'!B160)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-5）5月1日～5月31日'!D160:AH160,'（別紙2-6）6月1日～6月30日'!D160:AG160,'（別紙2-7）7月1日～7月31日'!D160:AH160,'（別紙2-8）8月1日～8月31日'!D160:AH160,'（別紙2-9）9月1日～9月30日'!D160:AG160,'（別紙2-7）10月1日～10月31日'!D160:AH160,'（別紙2-8）11月1日～11月30日'!D160:AG160,'（別紙2-9）12月1日～12月31日'!D160:AH160)</f>
        <v>0</v>
      </c>
      <c r="AK160" s="112" t="str">
        <f t="shared" si="5"/>
        <v/>
      </c>
      <c r="AL160" s="236" t="str">
        <f t="shared" si="6"/>
        <v/>
      </c>
      <c r="AM160" s="236"/>
    </row>
    <row r="161" spans="1:39" s="112" customFormat="1" ht="30" customHeight="1" x14ac:dyDescent="0.4">
      <c r="A161" s="35">
        <v>148</v>
      </c>
      <c r="B161" s="103" t="str">
        <f>IF('（別紙2-5）5月1日～5月31日'!B161="","",'（別紙2-5）5月1日～5月31日'!B161)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-5）5月1日～5月31日'!D161:AH161,'（別紙2-6）6月1日～6月30日'!D161:AG161,'（別紙2-7）7月1日～7月31日'!D161:AH161,'（別紙2-8）8月1日～8月31日'!D161:AH161,'（別紙2-9）9月1日～9月30日'!D161:AG161,'（別紙2-7）10月1日～10月31日'!D161:AH161,'（別紙2-8）11月1日～11月30日'!D161:AG161,'（別紙2-9）12月1日～12月31日'!D161:AH161)</f>
        <v>0</v>
      </c>
      <c r="AK161" s="112" t="str">
        <f t="shared" si="5"/>
        <v/>
      </c>
      <c r="AL161" s="236" t="str">
        <f t="shared" si="6"/>
        <v/>
      </c>
      <c r="AM161" s="236"/>
    </row>
    <row r="162" spans="1:39" s="112" customFormat="1" ht="30" customHeight="1" x14ac:dyDescent="0.4">
      <c r="A162" s="35">
        <v>149</v>
      </c>
      <c r="B162" s="103" t="str">
        <f>IF('（別紙2-5）5月1日～5月31日'!B162="","",'（別紙2-5）5月1日～5月31日'!B162)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-5）5月1日～5月31日'!D162:AH162,'（別紙2-6）6月1日～6月30日'!D162:AG162,'（別紙2-7）7月1日～7月31日'!D162:AH162,'（別紙2-8）8月1日～8月31日'!D162:AH162,'（別紙2-9）9月1日～9月30日'!D162:AG162,'（別紙2-7）10月1日～10月31日'!D162:AH162,'（別紙2-8）11月1日～11月30日'!D162:AG162,'（別紙2-9）12月1日～12月31日'!D162:AH162)</f>
        <v>0</v>
      </c>
      <c r="AK162" s="112" t="str">
        <f t="shared" si="5"/>
        <v/>
      </c>
      <c r="AL162" s="236" t="str">
        <f t="shared" si="6"/>
        <v/>
      </c>
      <c r="AM162" s="236"/>
    </row>
    <row r="163" spans="1:39" s="112" customFormat="1" ht="30" customHeight="1" thickBot="1" x14ac:dyDescent="0.45">
      <c r="A163" s="37">
        <v>150</v>
      </c>
      <c r="B163" s="107" t="str">
        <f>IF('（別紙2-5）5月1日～5月31日'!B163="","",'（別紙2-5）5月1日～5月31日'!B163)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-5）5月1日～5月31日'!D163:AH163,'（別紙2-6）6月1日～6月30日'!D163:AG163,'（別紙2-7）7月1日～7月31日'!D163:AH163,'（別紙2-8）8月1日～8月31日'!D163:AH163,'（別紙2-9）9月1日～9月30日'!D163:AG163,'（別紙2-7）10月1日～10月31日'!D163:AH163,'（別紙2-8）11月1日～11月30日'!D163:AG163,'（別紙2-9）12月1日～12月31日'!D163:AH163)</f>
        <v>0</v>
      </c>
      <c r="AK163" s="112" t="str">
        <f t="shared" si="5"/>
        <v/>
      </c>
      <c r="AL163" s="236" t="str">
        <f t="shared" si="6"/>
        <v/>
      </c>
    </row>
    <row r="164" spans="1:39"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row>
    <row r="166" spans="1:39"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43" priority="11">
      <formula>$AI$5&lt;&gt;""</formula>
    </cfRule>
  </conditionalFormatting>
  <conditionalFormatting sqref="U8:AI8">
    <cfRule type="expression" dxfId="42" priority="14">
      <formula>$AI$8&lt;&gt;""</formula>
    </cfRule>
  </conditionalFormatting>
  <conditionalFormatting sqref="AC6:AI6">
    <cfRule type="expression" dxfId="41" priority="12">
      <formula>$AI$6&lt;&gt;""</formula>
    </cfRule>
  </conditionalFormatting>
  <conditionalFormatting sqref="H6:O6">
    <cfRule type="expression" dxfId="40" priority="10">
      <formula>$H$6&lt;&gt;""</formula>
    </cfRule>
  </conditionalFormatting>
  <conditionalFormatting sqref="V7:AI7">
    <cfRule type="expression" dxfId="39" priority="13">
      <formula>$AI$7&lt;&gt;""</formula>
    </cfRule>
  </conditionalFormatting>
  <conditionalFormatting sqref="D14:AH163">
    <cfRule type="cellIs" dxfId="38" priority="144" operator="equal">
      <formula>1</formula>
    </cfRule>
  </conditionalFormatting>
  <dataValidations count="4">
    <dataValidation type="list" allowBlank="1" showInputMessage="1" showErrorMessage="1" sqref="C14:C163" xr:uid="{00000000-0002-0000-0900-000000000000}">
      <formula1>"○"</formula1>
    </dataValidation>
    <dataValidation allowBlank="1" showInputMessage="1" showErrorMessage="1" promptTitle="利用者名は別紙2-1に記入してください。" prompt="記入内容が自動反映されます。" sqref="B14:B163" xr:uid="{00000000-0002-0000-0900-000001000000}"/>
    <dataValidation allowBlank="1" showInputMessage="1" showErrorMessage="1" promptTitle="別紙1より施設種別を選択してください。" prompt="選択内容が自動で反映されます。" sqref="H5:R5" xr:uid="{00000000-0002-0000-0900-000002000000}"/>
    <dataValidation type="whole" operator="equal" allowBlank="1" showInputMessage="1" showErrorMessage="1" error="施設内療養を行った利用者ごとに、療養をした日に「１」を記載（発症日から最大15日間のみ）してください。" sqref="D14:AH163" xr:uid="{00000000-0002-0000-0900-000003000000}">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7C8BF58-1278-47F1-9B4D-8ACC387B8DAE}">
            <xm:f>集計シート!$W14="×"</xm:f>
            <x14:dxf>
              <fill>
                <patternFill>
                  <bgColor rgb="FFFF0000"/>
                </patternFill>
              </fill>
            </x14:dxf>
          </x14:cfRule>
          <x14:cfRule type="expression" priority="5" id="{E95855D9-ECA2-40AF-8205-70F4AB8A0F14}">
            <xm:f>集計シート!$V14="×"</xm:f>
            <x14:dxf>
              <fill>
                <patternFill>
                  <bgColor rgb="FFFF0000"/>
                </patternFill>
              </fill>
            </x14:dxf>
          </x14:cfRule>
          <x14:cfRule type="expression" priority="6" id="{76C6C150-64C0-447A-80AF-46958CE86A98}">
            <xm:f>集計シート!$U14="×"</xm:f>
            <x14:dxf>
              <fill>
                <patternFill>
                  <bgColor rgb="FFFF0000"/>
                </patternFill>
              </fill>
            </x14:dxf>
          </x14:cfRule>
          <xm:sqref>D14:AH163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T170"/>
  <sheetViews>
    <sheetView view="pageBreakPreview" zoomScale="70" zoomScaleNormal="60" zoomScaleSheetLayoutView="70" workbookViewId="0">
      <selection activeCell="D14" sqref="D14"/>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154</v>
      </c>
    </row>
    <row r="2" spans="1:46"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5</v>
      </c>
    </row>
    <row r="5" spans="1:46"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372"/>
      <c r="S5" s="25" t="s">
        <v>60</v>
      </c>
      <c r="T5" s="25"/>
      <c r="U5" s="25"/>
      <c r="V5" s="25"/>
      <c r="W5" s="25"/>
      <c r="X5" s="25"/>
      <c r="Y5" s="25"/>
      <c r="Z5" s="25"/>
      <c r="AA5" s="25"/>
      <c r="AB5" s="25"/>
      <c r="AC5" s="25"/>
      <c r="AD5" s="25"/>
      <c r="AE5" s="25"/>
      <c r="AF5" s="25"/>
      <c r="AG5" s="25"/>
      <c r="AH5" s="25"/>
      <c r="AI5" s="77" t="str">
        <f>IF(COUNTIF(集計シート!$X$14:$X$163,"×")&gt;0,"利用者名は別紙2-2に入力してください。","")</f>
        <v/>
      </c>
      <c r="AK5" s="111" t="s">
        <v>12</v>
      </c>
      <c r="AM5" s="111">
        <v>200</v>
      </c>
      <c r="AN5" s="111">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4" t="s">
        <v>5</v>
      </c>
      <c r="D7" s="445"/>
      <c r="E7" s="446" t="s">
        <v>6</v>
      </c>
      <c r="F7" s="447"/>
      <c r="G7" s="447"/>
      <c r="H7" s="448" t="str">
        <f>IF(H5=AK4,AM4,IF(H5=AK5,AM5,""))</f>
        <v/>
      </c>
      <c r="I7" s="448"/>
      <c r="J7" s="449" t="s">
        <v>7</v>
      </c>
      <c r="K7" s="450"/>
      <c r="L7" s="451" t="s">
        <v>8</v>
      </c>
      <c r="M7" s="452"/>
      <c r="N7" s="452"/>
      <c r="O7" s="79" t="str">
        <f>IF(H5="大規模施設等（定員30人以上）",AN4,IF(H5="小規模施設等（定員29人以下）",AN5,""))</f>
        <v/>
      </c>
      <c r="P7" s="80" t="s">
        <v>9</v>
      </c>
      <c r="Q7" s="449" t="s">
        <v>10</v>
      </c>
      <c r="R7" s="450"/>
      <c r="T7" s="25"/>
      <c r="AI7" s="120" t="str">
        <f>IF(COUNTIF(集計シート!$V$14:$V$163,"×")&gt;0,"別紙1の4の要件を満たしていない場合は、療養日数が10日以内になるようにしてください。","")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row>
    <row r="10" spans="1:46" s="112" customFormat="1" ht="30" customHeight="1" x14ac:dyDescent="0.4">
      <c r="A10" s="41"/>
      <c r="B10" s="42"/>
      <c r="C10" s="43" t="s">
        <v>15</v>
      </c>
      <c r="D10" s="44">
        <v>1</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3"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4"/>
      <c r="AL11" s="236"/>
      <c r="AM11" s="236"/>
    </row>
    <row r="12" spans="1:46"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IF('（別紙2-5）5月1日～5月31日'!B14="","",'（別紙2-5）5月1日～5月31日'!B14)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-5）5月1日～5月31日'!D14:AH14,'（別紙2-6）6月1日～6月30日'!D14:AG14,'（別紙2-7）7月1日～7月31日'!D14:AH14,'（別紙2-8）8月1日～8月31日'!D14:AH14,'（別紙2-9）9月1日～9月30日'!D14:AG14,'（別紙2-7）10月1日～10月31日'!D14:AH14,'（別紙2-8）11月1日～11月30日'!D14:AG14,'（別紙2-9）12月1日～12月31日'!D14:AH14,'（別紙2-10）1月1日～1月31日'!D14:AH14)</f>
        <v>0</v>
      </c>
      <c r="AK14" s="112" t="str">
        <f>IFERROR(MATCH(0,INDEX(0/($D14:$AH14&lt;&gt;""),),0),"")</f>
        <v/>
      </c>
      <c r="AL14" s="236" t="str">
        <f>IFERROR(MATCH(MAX($D14:$AH14)+1,$D14:$AH14,1),"")</f>
        <v/>
      </c>
      <c r="AM14" s="236"/>
    </row>
    <row r="15" spans="1:46" s="112" customFormat="1" ht="30" customHeight="1" x14ac:dyDescent="0.4">
      <c r="A15" s="33">
        <v>2</v>
      </c>
      <c r="B15" s="103" t="str">
        <f>IF('（別紙2-5）5月1日～5月31日'!B15="","",'（別紙2-5）5月1日～5月31日'!B15)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-5）5月1日～5月31日'!D15:AH15,'（別紙2-6）6月1日～6月30日'!D15:AG15,'（別紙2-7）7月1日～7月31日'!D15:AH15,'（別紙2-8）8月1日～8月31日'!D15:AH15,'（別紙2-9）9月1日～9月30日'!D15:AG15,'（別紙2-7）10月1日～10月31日'!D15:AH15,'（別紙2-8）11月1日～11月30日'!D15:AG15,'（別紙2-9）12月1日～12月31日'!D15:AH15,'（別紙2-10）1月1日～1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IF('（別紙2-5）5月1日～5月31日'!B16="","",'（別紙2-5）5月1日～5月31日'!B16)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-5）5月1日～5月31日'!D16:AH16,'（別紙2-6）6月1日～6月30日'!D16:AG16,'（別紙2-7）7月1日～7月31日'!D16:AH16,'（別紙2-8）8月1日～8月31日'!D16:AH16,'（別紙2-9）9月1日～9月30日'!D16:AG16,'（別紙2-7）10月1日～10月31日'!D16:AH16,'（別紙2-8）11月1日～11月30日'!D16:AG16,'（別紙2-9）12月1日～12月31日'!D16:AH16,'（別紙2-10）1月1日～1月31日'!D16:AH16)</f>
        <v>0</v>
      </c>
      <c r="AK16" s="112" t="str">
        <f t="shared" si="1"/>
        <v/>
      </c>
      <c r="AL16" s="236" t="str">
        <f t="shared" si="2"/>
        <v/>
      </c>
      <c r="AM16" s="236"/>
    </row>
    <row r="17" spans="1:39" s="112" customFormat="1" ht="30" customHeight="1" x14ac:dyDescent="0.4">
      <c r="A17" s="33">
        <v>4</v>
      </c>
      <c r="B17" s="103" t="str">
        <f>IF('（別紙2-5）5月1日～5月31日'!B17="","",'（別紙2-5）5月1日～5月31日'!B17)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-5）5月1日～5月31日'!D17:AH17,'（別紙2-6）6月1日～6月30日'!D17:AG17,'（別紙2-7）7月1日～7月31日'!D17:AH17,'（別紙2-8）8月1日～8月31日'!D17:AH17,'（別紙2-9）9月1日～9月30日'!D17:AG17,'（別紙2-7）10月1日～10月31日'!D17:AH17,'（別紙2-8）11月1日～11月30日'!D17:AG17,'（別紙2-9）12月1日～12月31日'!D17:AH17,'（別紙2-10）1月1日～1月31日'!D17:AH17)</f>
        <v>0</v>
      </c>
      <c r="AK17" s="112" t="str">
        <f t="shared" si="1"/>
        <v/>
      </c>
      <c r="AL17" s="236" t="str">
        <f t="shared" si="2"/>
        <v/>
      </c>
      <c r="AM17" s="236"/>
    </row>
    <row r="18" spans="1:39" s="112" customFormat="1" ht="30" customHeight="1" thickBot="1" x14ac:dyDescent="0.45">
      <c r="A18" s="37">
        <v>5</v>
      </c>
      <c r="B18" s="104" t="str">
        <f>IF('（別紙2-5）5月1日～5月31日'!B18="","",'（別紙2-5）5月1日～5月31日'!B18)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-5）5月1日～5月31日'!D18:AH18,'（別紙2-6）6月1日～6月30日'!D18:AG18,'（別紙2-7）7月1日～7月31日'!D18:AH18,'（別紙2-8）8月1日～8月31日'!D18:AH18,'（別紙2-9）9月1日～9月30日'!D18:AG18,'（別紙2-7）10月1日～10月31日'!D18:AH18,'（別紙2-8）11月1日～11月30日'!D18:AG18,'（別紙2-9）12月1日～12月31日'!D18:AH18,'（別紙2-10）1月1日～1月31日'!D18:AH18)</f>
        <v>0</v>
      </c>
      <c r="AK18" s="112" t="str">
        <f t="shared" si="1"/>
        <v/>
      </c>
      <c r="AL18" s="236" t="str">
        <f t="shared" si="2"/>
        <v/>
      </c>
      <c r="AM18" s="236"/>
    </row>
    <row r="19" spans="1:39" s="112" customFormat="1" ht="30" customHeight="1" x14ac:dyDescent="0.4">
      <c r="A19" s="60">
        <v>6</v>
      </c>
      <c r="B19" s="105" t="str">
        <f>IF('（別紙2-5）5月1日～5月31日'!B19="","",'（別紙2-5）5月1日～5月31日'!B19)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-5）5月1日～5月31日'!D19:AH19,'（別紙2-6）6月1日～6月30日'!D19:AG19,'（別紙2-7）7月1日～7月31日'!D19:AH19,'（別紙2-8）8月1日～8月31日'!D19:AH19,'（別紙2-9）9月1日～9月30日'!D19:AG19,'（別紙2-7）10月1日～10月31日'!D19:AH19,'（別紙2-8）11月1日～11月30日'!D19:AG19,'（別紙2-9）12月1日～12月31日'!D19:AH19,'（別紙2-10）1月1日～1月31日'!D19:AH19)</f>
        <v>0</v>
      </c>
      <c r="AK19" s="112" t="str">
        <f t="shared" si="1"/>
        <v/>
      </c>
      <c r="AL19" s="236" t="str">
        <f t="shared" si="2"/>
        <v/>
      </c>
      <c r="AM19" s="236"/>
    </row>
    <row r="20" spans="1:39" s="112" customFormat="1" ht="30" customHeight="1" x14ac:dyDescent="0.4">
      <c r="A20" s="33">
        <v>7</v>
      </c>
      <c r="B20" s="103" t="str">
        <f>IF('（別紙2-5）5月1日～5月31日'!B20="","",'（別紙2-5）5月1日～5月31日'!B20)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-5）5月1日～5月31日'!D20:AH20,'（別紙2-6）6月1日～6月30日'!D20:AG20,'（別紙2-7）7月1日～7月31日'!D20:AH20,'（別紙2-8）8月1日～8月31日'!D20:AH20,'（別紙2-9）9月1日～9月30日'!D20:AG20,'（別紙2-7）10月1日～10月31日'!D20:AH20,'（別紙2-8）11月1日～11月30日'!D20:AG20,'（別紙2-9）12月1日～12月31日'!D20:AH20,'（別紙2-10）1月1日～1月31日'!D20:AH20)</f>
        <v>0</v>
      </c>
      <c r="AK20" s="112" t="str">
        <f t="shared" si="1"/>
        <v/>
      </c>
      <c r="AL20" s="236" t="str">
        <f t="shared" si="2"/>
        <v/>
      </c>
      <c r="AM20" s="236"/>
    </row>
    <row r="21" spans="1:39" s="112" customFormat="1" ht="30" customHeight="1" x14ac:dyDescent="0.4">
      <c r="A21" s="33">
        <v>8</v>
      </c>
      <c r="B21" s="103" t="str">
        <f>IF('（別紙2-5）5月1日～5月31日'!B21="","",'（別紙2-5）5月1日～5月31日'!B21)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-5）5月1日～5月31日'!D21:AH21,'（別紙2-6）6月1日～6月30日'!D21:AG21,'（別紙2-7）7月1日～7月31日'!D21:AH21,'（別紙2-8）8月1日～8月31日'!D21:AH21,'（別紙2-9）9月1日～9月30日'!D21:AG21,'（別紙2-7）10月1日～10月31日'!D21:AH21,'（別紙2-8）11月1日～11月30日'!D21:AG21,'（別紙2-9）12月1日～12月31日'!D21:AH21,'（別紙2-10）1月1日～1月31日'!D21:AH21)</f>
        <v>0</v>
      </c>
      <c r="AK21" s="112" t="str">
        <f t="shared" si="1"/>
        <v/>
      </c>
      <c r="AL21" s="236" t="str">
        <f t="shared" si="2"/>
        <v/>
      </c>
      <c r="AM21" s="236"/>
    </row>
    <row r="22" spans="1:39" s="112" customFormat="1" ht="30" customHeight="1" x14ac:dyDescent="0.4">
      <c r="A22" s="33">
        <v>9</v>
      </c>
      <c r="B22" s="103" t="str">
        <f>IF('（別紙2-5）5月1日～5月31日'!B22="","",'（別紙2-5）5月1日～5月31日'!B22)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-5）5月1日～5月31日'!D22:AH22,'（別紙2-6）6月1日～6月30日'!D22:AG22,'（別紙2-7）7月1日～7月31日'!D22:AH22,'（別紙2-8）8月1日～8月31日'!D22:AH22,'（別紙2-9）9月1日～9月30日'!D22:AG22,'（別紙2-7）10月1日～10月31日'!D22:AH22,'（別紙2-8）11月1日～11月30日'!D22:AG22,'（別紙2-9）12月1日～12月31日'!D22:AH22,'（別紙2-10）1月1日～1月31日'!D22:AH22)</f>
        <v>0</v>
      </c>
      <c r="AK22" s="112" t="str">
        <f t="shared" si="1"/>
        <v/>
      </c>
      <c r="AL22" s="236" t="str">
        <f t="shared" si="2"/>
        <v/>
      </c>
      <c r="AM22" s="236"/>
    </row>
    <row r="23" spans="1:39" s="112" customFormat="1" ht="30" customHeight="1" thickBot="1" x14ac:dyDescent="0.45">
      <c r="A23" s="37">
        <v>10</v>
      </c>
      <c r="B23" s="104" t="str">
        <f>IF('（別紙2-5）5月1日～5月31日'!B23="","",'（別紙2-5）5月1日～5月31日'!B23)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-5）5月1日～5月31日'!D23:AH23,'（別紙2-6）6月1日～6月30日'!D23:AG23,'（別紙2-7）7月1日～7月31日'!D23:AH23,'（別紙2-8）8月1日～8月31日'!D23:AH23,'（別紙2-9）9月1日～9月30日'!D23:AG23,'（別紙2-7）10月1日～10月31日'!D23:AH23,'（別紙2-8）11月1日～11月30日'!D23:AG23,'（別紙2-9）12月1日～12月31日'!D23:AH23,'（別紙2-10）1月1日～1月31日'!D23:AH23)</f>
        <v>0</v>
      </c>
      <c r="AK23" s="112" t="str">
        <f t="shared" si="1"/>
        <v/>
      </c>
      <c r="AL23" s="236" t="str">
        <f t="shared" si="2"/>
        <v/>
      </c>
      <c r="AM23" s="236"/>
    </row>
    <row r="24" spans="1:39" s="112" customFormat="1" ht="30" customHeight="1" x14ac:dyDescent="0.4">
      <c r="A24" s="60">
        <v>11</v>
      </c>
      <c r="B24" s="105" t="str">
        <f>IF('（別紙2-5）5月1日～5月31日'!B24="","",'（別紙2-5）5月1日～5月31日'!B24)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-5）5月1日～5月31日'!D24:AH24,'（別紙2-6）6月1日～6月30日'!D24:AG24,'（別紙2-7）7月1日～7月31日'!D24:AH24,'（別紙2-8）8月1日～8月31日'!D24:AH24,'（別紙2-9）9月1日～9月30日'!D24:AG24,'（別紙2-7）10月1日～10月31日'!D24:AH24,'（別紙2-8）11月1日～11月30日'!D24:AG24,'（別紙2-9）12月1日～12月31日'!D24:AH24,'（別紙2-10）1月1日～1月31日'!D24:AH24)</f>
        <v>0</v>
      </c>
      <c r="AK24" s="112" t="str">
        <f t="shared" si="1"/>
        <v/>
      </c>
      <c r="AL24" s="236" t="str">
        <f t="shared" si="2"/>
        <v/>
      </c>
      <c r="AM24" s="236"/>
    </row>
    <row r="25" spans="1:39" s="112" customFormat="1" ht="30" customHeight="1" x14ac:dyDescent="0.4">
      <c r="A25" s="33">
        <v>12</v>
      </c>
      <c r="B25" s="103" t="str">
        <f>IF('（別紙2-5）5月1日～5月31日'!B25="","",'（別紙2-5）5月1日～5月31日'!B25)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-5）5月1日～5月31日'!D25:AH25,'（別紙2-6）6月1日～6月30日'!D25:AG25,'（別紙2-7）7月1日～7月31日'!D25:AH25,'（別紙2-8）8月1日～8月31日'!D25:AH25,'（別紙2-9）9月1日～9月30日'!D25:AG25,'（別紙2-7）10月1日～10月31日'!D25:AH25,'（別紙2-8）11月1日～11月30日'!D25:AG25,'（別紙2-9）12月1日～12月31日'!D25:AH25,'（別紙2-10）1月1日～1月31日'!D25:AH25)</f>
        <v>0</v>
      </c>
      <c r="AK25" s="112" t="str">
        <f t="shared" si="1"/>
        <v/>
      </c>
      <c r="AL25" s="236" t="str">
        <f t="shared" si="2"/>
        <v/>
      </c>
      <c r="AM25" s="236"/>
    </row>
    <row r="26" spans="1:39" s="112" customFormat="1" ht="30" customHeight="1" x14ac:dyDescent="0.4">
      <c r="A26" s="33">
        <v>13</v>
      </c>
      <c r="B26" s="103" t="str">
        <f>IF('（別紙2-5）5月1日～5月31日'!B26="","",'（別紙2-5）5月1日～5月31日'!B26)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-5）5月1日～5月31日'!D26:AH26,'（別紙2-6）6月1日～6月30日'!D26:AG26,'（別紙2-7）7月1日～7月31日'!D26:AH26,'（別紙2-8）8月1日～8月31日'!D26:AH26,'（別紙2-9）9月1日～9月30日'!D26:AG26,'（別紙2-7）10月1日～10月31日'!D26:AH26,'（別紙2-8）11月1日～11月30日'!D26:AG26,'（別紙2-9）12月1日～12月31日'!D26:AH26,'（別紙2-10）1月1日～1月31日'!D26:AH26)</f>
        <v>0</v>
      </c>
      <c r="AK26" s="112" t="str">
        <f t="shared" si="1"/>
        <v/>
      </c>
      <c r="AL26" s="236" t="str">
        <f t="shared" si="2"/>
        <v/>
      </c>
      <c r="AM26" s="236"/>
    </row>
    <row r="27" spans="1:39" s="112" customFormat="1" ht="30" customHeight="1" x14ac:dyDescent="0.4">
      <c r="A27" s="33">
        <v>14</v>
      </c>
      <c r="B27" s="103" t="str">
        <f>IF('（別紙2-5）5月1日～5月31日'!B27="","",'（別紙2-5）5月1日～5月31日'!B27)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-5）5月1日～5月31日'!D27:AH27,'（別紙2-6）6月1日～6月30日'!D27:AG27,'（別紙2-7）7月1日～7月31日'!D27:AH27,'（別紙2-8）8月1日～8月31日'!D27:AH27,'（別紙2-9）9月1日～9月30日'!D27:AG27,'（別紙2-7）10月1日～10月31日'!D27:AH27,'（別紙2-8）11月1日～11月30日'!D27:AG27,'（別紙2-9）12月1日～12月31日'!D27:AH27,'（別紙2-10）1月1日～1月31日'!D27:AH27)</f>
        <v>0</v>
      </c>
      <c r="AK27" s="112" t="str">
        <f t="shared" si="1"/>
        <v/>
      </c>
      <c r="AL27" s="236" t="str">
        <f t="shared" si="2"/>
        <v/>
      </c>
      <c r="AM27" s="236"/>
    </row>
    <row r="28" spans="1:39" s="112" customFormat="1" ht="30" customHeight="1" thickBot="1" x14ac:dyDescent="0.45">
      <c r="A28" s="37">
        <v>15</v>
      </c>
      <c r="B28" s="104" t="str">
        <f>IF('（別紙2-5）5月1日～5月31日'!B28="","",'（別紙2-5）5月1日～5月31日'!B28)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-5）5月1日～5月31日'!D28:AH28,'（別紙2-6）6月1日～6月30日'!D28:AG28,'（別紙2-7）7月1日～7月31日'!D28:AH28,'（別紙2-8）8月1日～8月31日'!D28:AH28,'（別紙2-9）9月1日～9月30日'!D28:AG28,'（別紙2-7）10月1日～10月31日'!D28:AH28,'（別紙2-8）11月1日～11月30日'!D28:AG28,'（別紙2-9）12月1日～12月31日'!D28:AH28,'（別紙2-10）1月1日～1月31日'!D28:AH28)</f>
        <v>0</v>
      </c>
      <c r="AK28" s="112" t="str">
        <f t="shared" si="1"/>
        <v/>
      </c>
      <c r="AL28" s="236" t="str">
        <f t="shared" si="2"/>
        <v/>
      </c>
      <c r="AM28" s="236"/>
    </row>
    <row r="29" spans="1:39" s="112" customFormat="1" ht="30" customHeight="1" x14ac:dyDescent="0.4">
      <c r="A29" s="60">
        <v>16</v>
      </c>
      <c r="B29" s="105" t="str">
        <f>IF('（別紙2-5）5月1日～5月31日'!B29="","",'（別紙2-5）5月1日～5月31日'!B29)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-5）5月1日～5月31日'!D29:AH29,'（別紙2-6）6月1日～6月30日'!D29:AG29,'（別紙2-7）7月1日～7月31日'!D29:AH29,'（別紙2-8）8月1日～8月31日'!D29:AH29,'（別紙2-9）9月1日～9月30日'!D29:AG29,'（別紙2-7）10月1日～10月31日'!D29:AH29,'（別紙2-8）11月1日～11月30日'!D29:AG29,'（別紙2-9）12月1日～12月31日'!D29:AH29,'（別紙2-10）1月1日～1月31日'!D29:AH29)</f>
        <v>0</v>
      </c>
      <c r="AK29" s="112" t="str">
        <f t="shared" si="1"/>
        <v/>
      </c>
      <c r="AL29" s="236" t="str">
        <f t="shared" si="2"/>
        <v/>
      </c>
      <c r="AM29" s="236"/>
    </row>
    <row r="30" spans="1:39" s="112" customFormat="1" ht="30" customHeight="1" x14ac:dyDescent="0.4">
      <c r="A30" s="33">
        <v>17</v>
      </c>
      <c r="B30" s="103" t="str">
        <f>IF('（別紙2-5）5月1日～5月31日'!B30="","",'（別紙2-5）5月1日～5月31日'!B30)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-5）5月1日～5月31日'!D30:AH30,'（別紙2-6）6月1日～6月30日'!D30:AG30,'（別紙2-7）7月1日～7月31日'!D30:AH30,'（別紙2-8）8月1日～8月31日'!D30:AH30,'（別紙2-9）9月1日～9月30日'!D30:AG30,'（別紙2-7）10月1日～10月31日'!D30:AH30,'（別紙2-8）11月1日～11月30日'!D30:AG30,'（別紙2-9）12月1日～12月31日'!D30:AH30,'（別紙2-10）1月1日～1月31日'!D30:AH30)</f>
        <v>0</v>
      </c>
      <c r="AK30" s="112" t="str">
        <f t="shared" si="1"/>
        <v/>
      </c>
      <c r="AL30" s="236" t="str">
        <f t="shared" si="2"/>
        <v/>
      </c>
      <c r="AM30" s="236"/>
    </row>
    <row r="31" spans="1:39" s="112" customFormat="1" ht="30" customHeight="1" x14ac:dyDescent="0.4">
      <c r="A31" s="33">
        <v>18</v>
      </c>
      <c r="B31" s="103" t="str">
        <f>IF('（別紙2-5）5月1日～5月31日'!B31="","",'（別紙2-5）5月1日～5月31日'!B31)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-5）5月1日～5月31日'!D31:AH31,'（別紙2-6）6月1日～6月30日'!D31:AG31,'（別紙2-7）7月1日～7月31日'!D31:AH31,'（別紙2-8）8月1日～8月31日'!D31:AH31,'（別紙2-9）9月1日～9月30日'!D31:AG31,'（別紙2-7）10月1日～10月31日'!D31:AH31,'（別紙2-8）11月1日～11月30日'!D31:AG31,'（別紙2-9）12月1日～12月31日'!D31:AH31,'（別紙2-10）1月1日～1月31日'!D31:AH31)</f>
        <v>0</v>
      </c>
      <c r="AK31" s="112" t="str">
        <f t="shared" si="1"/>
        <v/>
      </c>
      <c r="AL31" s="236" t="str">
        <f t="shared" si="2"/>
        <v/>
      </c>
      <c r="AM31" s="236"/>
    </row>
    <row r="32" spans="1:39" s="112" customFormat="1" ht="30" customHeight="1" x14ac:dyDescent="0.4">
      <c r="A32" s="33">
        <v>19</v>
      </c>
      <c r="B32" s="103" t="str">
        <f>IF('（別紙2-5）5月1日～5月31日'!B32="","",'（別紙2-5）5月1日～5月31日'!B32)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-5）5月1日～5月31日'!D32:AH32,'（別紙2-6）6月1日～6月30日'!D32:AG32,'（別紙2-7）7月1日～7月31日'!D32:AH32,'（別紙2-8）8月1日～8月31日'!D32:AH32,'（別紙2-9）9月1日～9月30日'!D32:AG32,'（別紙2-7）10月1日～10月31日'!D32:AH32,'（別紙2-8）11月1日～11月30日'!D32:AG32,'（別紙2-9）12月1日～12月31日'!D32:AH32,'（別紙2-10）1月1日～1月31日'!D32:AH32)</f>
        <v>0</v>
      </c>
      <c r="AK32" s="112" t="str">
        <f t="shared" si="1"/>
        <v/>
      </c>
      <c r="AL32" s="236" t="str">
        <f t="shared" si="2"/>
        <v/>
      </c>
      <c r="AM32" s="236"/>
    </row>
    <row r="33" spans="1:46" s="112" customFormat="1" ht="30" customHeight="1" thickBot="1" x14ac:dyDescent="0.45">
      <c r="A33" s="37">
        <v>20</v>
      </c>
      <c r="B33" s="104" t="str">
        <f>IF('（別紙2-5）5月1日～5月31日'!B33="","",'（別紙2-5）5月1日～5月31日'!B33)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-5）5月1日～5月31日'!D33:AH33,'（別紙2-6）6月1日～6月30日'!D33:AG33,'（別紙2-7）7月1日～7月31日'!D33:AH33,'（別紙2-8）8月1日～8月31日'!D33:AH33,'（別紙2-9）9月1日～9月30日'!D33:AG33,'（別紙2-7）10月1日～10月31日'!D33:AH33,'（別紙2-8）11月1日～11月30日'!D33:AG33,'（別紙2-9）12月1日～12月31日'!D33:AH33,'（別紙2-10）1月1日～1月31日'!D33:AH33)</f>
        <v>0</v>
      </c>
      <c r="AK33" s="112" t="str">
        <f t="shared" si="1"/>
        <v/>
      </c>
      <c r="AL33" s="236" t="str">
        <f t="shared" si="2"/>
        <v/>
      </c>
      <c r="AM33" s="236"/>
    </row>
    <row r="34" spans="1:46" s="112" customFormat="1" ht="30" customHeight="1" x14ac:dyDescent="0.4">
      <c r="A34" s="60">
        <v>21</v>
      </c>
      <c r="B34" s="105" t="str">
        <f>IF('（別紙2-5）5月1日～5月31日'!B34="","",'（別紙2-5）5月1日～5月31日'!B34)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-5）5月1日～5月31日'!D34:AH34,'（別紙2-6）6月1日～6月30日'!D34:AG34,'（別紙2-7）7月1日～7月31日'!D34:AH34,'（別紙2-8）8月1日～8月31日'!D34:AH34,'（別紙2-9）9月1日～9月30日'!D34:AG34,'（別紙2-7）10月1日～10月31日'!D34:AH34,'（別紙2-8）11月1日～11月30日'!D34:AG34,'（別紙2-9）12月1日～12月31日'!D34:AH34,'（別紙2-10）1月1日～1月31日'!D34:AH34)</f>
        <v>0</v>
      </c>
      <c r="AK34" s="112" t="str">
        <f t="shared" si="1"/>
        <v/>
      </c>
      <c r="AL34" s="236" t="str">
        <f t="shared" si="2"/>
        <v/>
      </c>
      <c r="AM34" s="236"/>
    </row>
    <row r="35" spans="1:46" s="112" customFormat="1" ht="30" customHeight="1" x14ac:dyDescent="0.4">
      <c r="A35" s="33">
        <v>22</v>
      </c>
      <c r="B35" s="103" t="str">
        <f>IF('（別紙2-5）5月1日～5月31日'!B35="","",'（別紙2-5）5月1日～5月31日'!B35)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-5）5月1日～5月31日'!D35:AH35,'（別紙2-6）6月1日～6月30日'!D35:AG35,'（別紙2-7）7月1日～7月31日'!D35:AH35,'（別紙2-8）8月1日～8月31日'!D35:AH35,'（別紙2-9）9月1日～9月30日'!D35:AG35,'（別紙2-7）10月1日～10月31日'!D35:AH35,'（別紙2-8）11月1日～11月30日'!D35:AG35,'（別紙2-9）12月1日～12月31日'!D35:AH35,'（別紙2-10）1月1日～1月31日'!D35:AH35)</f>
        <v>0</v>
      </c>
      <c r="AK35" s="112" t="str">
        <f t="shared" si="1"/>
        <v/>
      </c>
      <c r="AL35" s="236" t="str">
        <f t="shared" si="2"/>
        <v/>
      </c>
      <c r="AM35" s="236"/>
    </row>
    <row r="36" spans="1:46" s="112" customFormat="1" ht="30" customHeight="1" x14ac:dyDescent="0.4">
      <c r="A36" s="33">
        <v>23</v>
      </c>
      <c r="B36" s="103" t="str">
        <f>IF('（別紙2-5）5月1日～5月31日'!B36="","",'（別紙2-5）5月1日～5月31日'!B36)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-5）5月1日～5月31日'!D36:AH36,'（別紙2-6）6月1日～6月30日'!D36:AG36,'（別紙2-7）7月1日～7月31日'!D36:AH36,'（別紙2-8）8月1日～8月31日'!D36:AH36,'（別紙2-9）9月1日～9月30日'!D36:AG36,'（別紙2-7）10月1日～10月31日'!D36:AH36,'（別紙2-8）11月1日～11月30日'!D36:AG36,'（別紙2-9）12月1日～12月31日'!D36:AH36,'（別紙2-10）1月1日～1月31日'!D36:AH36)</f>
        <v>0</v>
      </c>
      <c r="AK36" s="112" t="str">
        <f t="shared" si="1"/>
        <v/>
      </c>
      <c r="AL36" s="236" t="str">
        <f t="shared" si="2"/>
        <v/>
      </c>
      <c r="AM36" s="236"/>
    </row>
    <row r="37" spans="1:46" s="112" customFormat="1" ht="30" customHeight="1" x14ac:dyDescent="0.4">
      <c r="A37" s="33">
        <v>24</v>
      </c>
      <c r="B37" s="103" t="str">
        <f>IF('（別紙2-5）5月1日～5月31日'!B37="","",'（別紙2-5）5月1日～5月31日'!B37)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-5）5月1日～5月31日'!D37:AH37,'（別紙2-6）6月1日～6月30日'!D37:AG37,'（別紙2-7）7月1日～7月31日'!D37:AH37,'（別紙2-8）8月1日～8月31日'!D37:AH37,'（別紙2-9）9月1日～9月30日'!D37:AG37,'（別紙2-7）10月1日～10月31日'!D37:AH37,'（別紙2-8）11月1日～11月30日'!D37:AG37,'（別紙2-9）12月1日～12月31日'!D37:AH37,'（別紙2-10）1月1日～1月31日'!D37:AH37)</f>
        <v>0</v>
      </c>
      <c r="AK37" s="112" t="str">
        <f t="shared" si="1"/>
        <v/>
      </c>
      <c r="AL37" s="236" t="str">
        <f t="shared" si="2"/>
        <v/>
      </c>
      <c r="AM37" s="236"/>
    </row>
    <row r="38" spans="1:46" ht="30" customHeight="1" thickBot="1" x14ac:dyDescent="0.3">
      <c r="A38" s="37">
        <v>25</v>
      </c>
      <c r="B38" s="104" t="str">
        <f>IF('（別紙2-5）5月1日～5月31日'!B38="","",'（別紙2-5）5月1日～5月31日'!B38)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-5）5月1日～5月31日'!D38:AH38,'（別紙2-6）6月1日～6月30日'!D38:AG38,'（別紙2-7）7月1日～7月31日'!D38:AH38,'（別紙2-8）8月1日～8月31日'!D38:AH38,'（別紙2-9）9月1日～9月30日'!D38:AG38,'（別紙2-7）10月1日～10月31日'!D38:AH38,'（別紙2-8）11月1日～11月30日'!D38:AG38,'（別紙2-9）12月1日～12月31日'!D38:AH38,'（別紙2-10）1月1日～1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105" t="str">
        <f>IF('（別紙2-5）5月1日～5月31日'!B39="","",'（別紙2-5）5月1日～5月31日'!B39)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-5）5月1日～5月31日'!D39:AH39,'（別紙2-6）6月1日～6月30日'!D39:AG39,'（別紙2-7）7月1日～7月31日'!D39:AH39,'（別紙2-8）8月1日～8月31日'!D39:AH39,'（別紙2-9）9月1日～9月30日'!D39:AG39,'（別紙2-7）10月1日～10月31日'!D39:AH39,'（別紙2-8）11月1日～11月30日'!D39:AG39,'（別紙2-9）12月1日～12月31日'!D39:AH39,'（別紙2-10）1月1日～1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IF('（別紙2-5）5月1日～5月31日'!B40="","",'（別紙2-5）5月1日～5月31日'!B40)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-5）5月1日～5月31日'!D40:AH40,'（別紙2-6）6月1日～6月30日'!D40:AG40,'（別紙2-7）7月1日～7月31日'!D40:AH40,'（別紙2-8）8月1日～8月31日'!D40:AH40,'（別紙2-9）9月1日～9月30日'!D40:AG40,'（別紙2-7）10月1日～10月31日'!D40:AH40,'（別紙2-8）11月1日～11月30日'!D40:AG40,'（別紙2-9）12月1日～12月31日'!D40:AH40,'（別紙2-10）1月1日～1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IF('（別紙2-5）5月1日～5月31日'!B41="","",'（別紙2-5）5月1日～5月31日'!B41)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-5）5月1日～5月31日'!D41:AH41,'（別紙2-6）6月1日～6月30日'!D41:AG41,'（別紙2-7）7月1日～7月31日'!D41:AH41,'（別紙2-8）8月1日～8月31日'!D41:AH41,'（別紙2-9）9月1日～9月30日'!D41:AG41,'（別紙2-7）10月1日～10月31日'!D41:AH41,'（別紙2-8）11月1日～11月30日'!D41:AG41,'（別紙2-9）12月1日～12月31日'!D41:AH41,'（別紙2-10）1月1日～1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IF('（別紙2-5）5月1日～5月31日'!B42="","",'（別紙2-5）5月1日～5月31日'!B42)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-5）5月1日～5月31日'!D42:AH42,'（別紙2-6）6月1日～6月30日'!D42:AG42,'（別紙2-7）7月1日～7月31日'!D42:AH42,'（別紙2-8）8月1日～8月31日'!D42:AH42,'（別紙2-9）9月1日～9月30日'!D42:AG42,'（別紙2-7）10月1日～10月31日'!D42:AH42,'（別紙2-8）11月1日～11月30日'!D42:AG42,'（別紙2-9）12月1日～12月31日'!D42:AH42,'（別紙2-10）1月1日～1月31日'!D42:AH42)</f>
        <v>0</v>
      </c>
      <c r="AK42" s="112" t="str">
        <f t="shared" si="1"/>
        <v/>
      </c>
      <c r="AL42" s="236" t="str">
        <f t="shared" si="2"/>
        <v/>
      </c>
      <c r="AM42" s="236"/>
    </row>
    <row r="43" spans="1:46" s="112" customFormat="1" ht="30" customHeight="1" thickBot="1" x14ac:dyDescent="0.45">
      <c r="A43" s="35">
        <v>30</v>
      </c>
      <c r="B43" s="104" t="str">
        <f>IF('（別紙2-5）5月1日～5月31日'!B43="","",'（別紙2-5）5月1日～5月31日'!B43)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-5）5月1日～5月31日'!D43:AH43,'（別紙2-6）6月1日～6月30日'!D43:AG43,'（別紙2-7）7月1日～7月31日'!D43:AH43,'（別紙2-8）8月1日～8月31日'!D43:AH43,'（別紙2-9）9月1日～9月30日'!D43:AG43,'（別紙2-7）10月1日～10月31日'!D43:AH43,'（別紙2-8）11月1日～11月30日'!D43:AG43,'（別紙2-9）12月1日～12月31日'!D43:AH43,'（別紙2-10）1月1日～1月31日'!D43:AH43)</f>
        <v>0</v>
      </c>
      <c r="AK43" s="112" t="str">
        <f t="shared" si="1"/>
        <v/>
      </c>
      <c r="AL43" s="236" t="str">
        <f t="shared" si="2"/>
        <v/>
      </c>
      <c r="AM43" s="236"/>
    </row>
    <row r="44" spans="1:46" s="112" customFormat="1" ht="30" customHeight="1" x14ac:dyDescent="0.4">
      <c r="A44" s="71">
        <v>31</v>
      </c>
      <c r="B44" s="105" t="str">
        <f>IF('（別紙2-5）5月1日～5月31日'!B44="","",'（別紙2-5）5月1日～5月31日'!B44)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-5）5月1日～5月31日'!D44:AH44,'（別紙2-6）6月1日～6月30日'!D44:AG44,'（別紙2-7）7月1日～7月31日'!D44:AH44,'（別紙2-8）8月1日～8月31日'!D44:AH44,'（別紙2-9）9月1日～9月30日'!D44:AG44,'（別紙2-7）10月1日～10月31日'!D44:AH44,'（別紙2-8）11月1日～11月30日'!D44:AG44,'（別紙2-9）12月1日～12月31日'!D44:AH44,'（別紙2-10）1月1日～1月31日'!D44:AH44)</f>
        <v>0</v>
      </c>
      <c r="AK44" s="112" t="str">
        <f t="shared" si="1"/>
        <v/>
      </c>
      <c r="AL44" s="236" t="str">
        <f t="shared" si="2"/>
        <v/>
      </c>
      <c r="AM44" s="236"/>
    </row>
    <row r="45" spans="1:46" s="112" customFormat="1" ht="30" customHeight="1" x14ac:dyDescent="0.4">
      <c r="A45" s="35">
        <v>32</v>
      </c>
      <c r="B45" s="103" t="str">
        <f>IF('（別紙2-5）5月1日～5月31日'!B45="","",'（別紙2-5）5月1日～5月31日'!B45)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-5）5月1日～5月31日'!D45:AH45,'（別紙2-6）6月1日～6月30日'!D45:AG45,'（別紙2-7）7月1日～7月31日'!D45:AH45,'（別紙2-8）8月1日～8月31日'!D45:AH45,'（別紙2-9）9月1日～9月30日'!D45:AG45,'（別紙2-7）10月1日～10月31日'!D45:AH45,'（別紙2-8）11月1日～11月30日'!D45:AG45,'（別紙2-9）12月1日～12月31日'!D45:AH45,'（別紙2-10）1月1日～1月31日'!D45:AH45)</f>
        <v>0</v>
      </c>
      <c r="AK45" s="112" t="str">
        <f t="shared" si="1"/>
        <v/>
      </c>
      <c r="AL45" s="236" t="str">
        <f t="shared" si="2"/>
        <v/>
      </c>
      <c r="AM45" s="236"/>
    </row>
    <row r="46" spans="1:46" s="112" customFormat="1" ht="30" customHeight="1" x14ac:dyDescent="0.4">
      <c r="A46" s="35">
        <v>33</v>
      </c>
      <c r="B46" s="103" t="str">
        <f>IF('（別紙2-5）5月1日～5月31日'!B46="","",'（別紙2-5）5月1日～5月31日'!B46)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-5）5月1日～5月31日'!D46:AH46,'（別紙2-6）6月1日～6月30日'!D46:AG46,'（別紙2-7）7月1日～7月31日'!D46:AH46,'（別紙2-8）8月1日～8月31日'!D46:AH46,'（別紙2-9）9月1日～9月30日'!D46:AG46,'（別紙2-7）10月1日～10月31日'!D46:AH46,'（別紙2-8）11月1日～11月30日'!D46:AG46,'（別紙2-9）12月1日～12月31日'!D46:AH46,'（別紙2-10）1月1日～1月31日'!D46:AH46)</f>
        <v>0</v>
      </c>
      <c r="AK46" s="112" t="str">
        <f t="shared" si="1"/>
        <v/>
      </c>
      <c r="AL46" s="236" t="str">
        <f t="shared" si="2"/>
        <v/>
      </c>
      <c r="AM46" s="236"/>
    </row>
    <row r="47" spans="1:46" s="112" customFormat="1" ht="30" customHeight="1" x14ac:dyDescent="0.4">
      <c r="A47" s="35">
        <v>34</v>
      </c>
      <c r="B47" s="103" t="str">
        <f>IF('（別紙2-5）5月1日～5月31日'!B47="","",'（別紙2-5）5月1日～5月31日'!B47)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-5）5月1日～5月31日'!D47:AH47,'（別紙2-6）6月1日～6月30日'!D47:AG47,'（別紙2-7）7月1日～7月31日'!D47:AH47,'（別紙2-8）8月1日～8月31日'!D47:AH47,'（別紙2-9）9月1日～9月30日'!D47:AG47,'（別紙2-7）10月1日～10月31日'!D47:AH47,'（別紙2-8）11月1日～11月30日'!D47:AG47,'（別紙2-9）12月1日～12月31日'!D47:AH47,'（別紙2-10）1月1日～1月31日'!D47:AH47)</f>
        <v>0</v>
      </c>
      <c r="AK47" s="112" t="str">
        <f t="shared" si="1"/>
        <v/>
      </c>
      <c r="AL47" s="236" t="str">
        <f t="shared" si="2"/>
        <v/>
      </c>
      <c r="AM47" s="236"/>
    </row>
    <row r="48" spans="1:46" s="112" customFormat="1" ht="30" customHeight="1" thickBot="1" x14ac:dyDescent="0.45">
      <c r="A48" s="37">
        <v>35</v>
      </c>
      <c r="B48" s="104" t="str">
        <f>IF('（別紙2-5）5月1日～5月31日'!B48="","",'（別紙2-5）5月1日～5月31日'!B48)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-5）5月1日～5月31日'!D48:AH48,'（別紙2-6）6月1日～6月30日'!D48:AG48,'（別紙2-7）7月1日～7月31日'!D48:AH48,'（別紙2-8）8月1日～8月31日'!D48:AH48,'（別紙2-9）9月1日～9月30日'!D48:AG48,'（別紙2-7）10月1日～10月31日'!D48:AH48,'（別紙2-8）11月1日～11月30日'!D48:AG48,'（別紙2-9）12月1日～12月31日'!D48:AH48,'（別紙2-10）1月1日～1月31日'!D48:AH48)</f>
        <v>0</v>
      </c>
      <c r="AK48" s="112" t="str">
        <f t="shared" si="1"/>
        <v/>
      </c>
      <c r="AL48" s="236" t="str">
        <f t="shared" si="2"/>
        <v/>
      </c>
      <c r="AM48" s="236"/>
    </row>
    <row r="49" spans="1:39" s="112" customFormat="1" ht="30" customHeight="1" x14ac:dyDescent="0.4">
      <c r="A49" s="64">
        <v>36</v>
      </c>
      <c r="B49" s="105" t="str">
        <f>IF('（別紙2-5）5月1日～5月31日'!B49="","",'（別紙2-5）5月1日～5月31日'!B49)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-5）5月1日～5月31日'!D49:AH49,'（別紙2-6）6月1日～6月30日'!D49:AG49,'（別紙2-7）7月1日～7月31日'!D49:AH49,'（別紙2-8）8月1日～8月31日'!D49:AH49,'（別紙2-9）9月1日～9月30日'!D49:AG49,'（別紙2-7）10月1日～10月31日'!D49:AH49,'（別紙2-8）11月1日～11月30日'!D49:AG49,'（別紙2-9）12月1日～12月31日'!D49:AH49,'（別紙2-10）1月1日～1月31日'!D49:AH49)</f>
        <v>0</v>
      </c>
      <c r="AK49" s="112" t="str">
        <f t="shared" si="1"/>
        <v/>
      </c>
      <c r="AL49" s="236" t="str">
        <f t="shared" si="2"/>
        <v/>
      </c>
      <c r="AM49" s="236"/>
    </row>
    <row r="50" spans="1:39" s="112" customFormat="1" ht="30" customHeight="1" x14ac:dyDescent="0.4">
      <c r="A50" s="35">
        <v>37</v>
      </c>
      <c r="B50" s="103" t="str">
        <f>IF('（別紙2-5）5月1日～5月31日'!B50="","",'（別紙2-5）5月1日～5月31日'!B50)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-5）5月1日～5月31日'!D50:AH50,'（別紙2-6）6月1日～6月30日'!D50:AG50,'（別紙2-7）7月1日～7月31日'!D50:AH50,'（別紙2-8）8月1日～8月31日'!D50:AH50,'（別紙2-9）9月1日～9月30日'!D50:AG50,'（別紙2-7）10月1日～10月31日'!D50:AH50,'（別紙2-8）11月1日～11月30日'!D50:AG50,'（別紙2-9）12月1日～12月31日'!D50:AH50,'（別紙2-10）1月1日～1月31日'!D50:AH50)</f>
        <v>0</v>
      </c>
      <c r="AK50" s="112" t="str">
        <f t="shared" si="1"/>
        <v/>
      </c>
      <c r="AL50" s="236" t="str">
        <f t="shared" si="2"/>
        <v/>
      </c>
      <c r="AM50" s="236"/>
    </row>
    <row r="51" spans="1:39" s="112" customFormat="1" ht="30" customHeight="1" x14ac:dyDescent="0.4">
      <c r="A51" s="35">
        <v>38</v>
      </c>
      <c r="B51" s="103" t="str">
        <f>IF('（別紙2-5）5月1日～5月31日'!B51="","",'（別紙2-5）5月1日～5月31日'!B51)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-5）5月1日～5月31日'!D51:AH51,'（別紙2-6）6月1日～6月30日'!D51:AG51,'（別紙2-7）7月1日～7月31日'!D51:AH51,'（別紙2-8）8月1日～8月31日'!D51:AH51,'（別紙2-9）9月1日～9月30日'!D51:AG51,'（別紙2-7）10月1日～10月31日'!D51:AH51,'（別紙2-8）11月1日～11月30日'!D51:AG51,'（別紙2-9）12月1日～12月31日'!D51:AH51,'（別紙2-10）1月1日～1月31日'!D51:AH51)</f>
        <v>0</v>
      </c>
      <c r="AK51" s="112" t="str">
        <f t="shared" si="1"/>
        <v/>
      </c>
      <c r="AL51" s="236" t="str">
        <f t="shared" si="2"/>
        <v/>
      </c>
      <c r="AM51" s="236"/>
    </row>
    <row r="52" spans="1:39" s="112" customFormat="1" ht="30" customHeight="1" x14ac:dyDescent="0.4">
      <c r="A52" s="35">
        <v>39</v>
      </c>
      <c r="B52" s="103" t="str">
        <f>IF('（別紙2-5）5月1日～5月31日'!B52="","",'（別紙2-5）5月1日～5月31日'!B52)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-5）5月1日～5月31日'!D52:AH52,'（別紙2-6）6月1日～6月30日'!D52:AG52,'（別紙2-7）7月1日～7月31日'!D52:AH52,'（別紙2-8）8月1日～8月31日'!D52:AH52,'（別紙2-9）9月1日～9月30日'!D52:AG52,'（別紙2-7）10月1日～10月31日'!D52:AH52,'（別紙2-8）11月1日～11月30日'!D52:AG52,'（別紙2-9）12月1日～12月31日'!D52:AH52,'（別紙2-10）1月1日～1月31日'!D52:AH52)</f>
        <v>0</v>
      </c>
      <c r="AK52" s="112" t="str">
        <f t="shared" si="1"/>
        <v/>
      </c>
      <c r="AL52" s="236" t="str">
        <f t="shared" si="2"/>
        <v/>
      </c>
      <c r="AM52" s="236"/>
    </row>
    <row r="53" spans="1:39" s="112" customFormat="1" ht="30" customHeight="1" thickBot="1" x14ac:dyDescent="0.45">
      <c r="A53" s="35">
        <v>40</v>
      </c>
      <c r="B53" s="104" t="str">
        <f>IF('（別紙2-5）5月1日～5月31日'!B53="","",'（別紙2-5）5月1日～5月31日'!B53)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-5）5月1日～5月31日'!D53:AH53,'（別紙2-6）6月1日～6月30日'!D53:AG53,'（別紙2-7）7月1日～7月31日'!D53:AH53,'（別紙2-8）8月1日～8月31日'!D53:AH53,'（別紙2-9）9月1日～9月30日'!D53:AG53,'（別紙2-7）10月1日～10月31日'!D53:AH53,'（別紙2-8）11月1日～11月30日'!D53:AG53,'（別紙2-9）12月1日～12月31日'!D53:AH53,'（別紙2-10）1月1日～1月31日'!D53:AH53)</f>
        <v>0</v>
      </c>
      <c r="AK53" s="112" t="str">
        <f t="shared" si="1"/>
        <v/>
      </c>
      <c r="AL53" s="236" t="str">
        <f t="shared" si="2"/>
        <v/>
      </c>
      <c r="AM53" s="236"/>
    </row>
    <row r="54" spans="1:39" s="112" customFormat="1" ht="30" customHeight="1" x14ac:dyDescent="0.4">
      <c r="A54" s="71">
        <v>41</v>
      </c>
      <c r="B54" s="105" t="str">
        <f>IF('（別紙2-5）5月1日～5月31日'!B54="","",'（別紙2-5）5月1日～5月31日'!B54)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-5）5月1日～5月31日'!D54:AH54,'（別紙2-6）6月1日～6月30日'!D54:AG54,'（別紙2-7）7月1日～7月31日'!D54:AH54,'（別紙2-8）8月1日～8月31日'!D54:AH54,'（別紙2-9）9月1日～9月30日'!D54:AG54,'（別紙2-7）10月1日～10月31日'!D54:AH54,'（別紙2-8）11月1日～11月30日'!D54:AG54,'（別紙2-9）12月1日～12月31日'!D54:AH54,'（別紙2-10）1月1日～1月31日'!D54:AH54)</f>
        <v>0</v>
      </c>
      <c r="AK54" s="112" t="str">
        <f t="shared" si="1"/>
        <v/>
      </c>
      <c r="AL54" s="236" t="str">
        <f t="shared" si="2"/>
        <v/>
      </c>
      <c r="AM54" s="236"/>
    </row>
    <row r="55" spans="1:39" s="112" customFormat="1" ht="30" customHeight="1" x14ac:dyDescent="0.4">
      <c r="A55" s="35">
        <v>42</v>
      </c>
      <c r="B55" s="103" t="str">
        <f>IF('（別紙2-5）5月1日～5月31日'!B55="","",'（別紙2-5）5月1日～5月31日'!B55)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-5）5月1日～5月31日'!D55:AH55,'（別紙2-6）6月1日～6月30日'!D55:AG55,'（別紙2-7）7月1日～7月31日'!D55:AH55,'（別紙2-8）8月1日～8月31日'!D55:AH55,'（別紙2-9）9月1日～9月30日'!D55:AG55,'（別紙2-7）10月1日～10月31日'!D55:AH55,'（別紙2-8）11月1日～11月30日'!D55:AG55,'（別紙2-9）12月1日～12月31日'!D55:AH55,'（別紙2-10）1月1日～1月31日'!D55:AH55)</f>
        <v>0</v>
      </c>
      <c r="AK55" s="112" t="str">
        <f t="shared" si="1"/>
        <v/>
      </c>
      <c r="AL55" s="236" t="str">
        <f t="shared" si="2"/>
        <v/>
      </c>
      <c r="AM55" s="236"/>
    </row>
    <row r="56" spans="1:39" s="112" customFormat="1" ht="30" customHeight="1" x14ac:dyDescent="0.4">
      <c r="A56" s="35">
        <v>43</v>
      </c>
      <c r="B56" s="103" t="str">
        <f>IF('（別紙2-5）5月1日～5月31日'!B56="","",'（別紙2-5）5月1日～5月31日'!B56)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-5）5月1日～5月31日'!D56:AH56,'（別紙2-6）6月1日～6月30日'!D56:AG56,'（別紙2-7）7月1日～7月31日'!D56:AH56,'（別紙2-8）8月1日～8月31日'!D56:AH56,'（別紙2-9）9月1日～9月30日'!D56:AG56,'（別紙2-7）10月1日～10月31日'!D56:AH56,'（別紙2-8）11月1日～11月30日'!D56:AG56,'（別紙2-9）12月1日～12月31日'!D56:AH56,'（別紙2-10）1月1日～1月31日'!D56:AH56)</f>
        <v>0</v>
      </c>
      <c r="AK56" s="112" t="str">
        <f t="shared" si="1"/>
        <v/>
      </c>
      <c r="AL56" s="236" t="str">
        <f t="shared" si="2"/>
        <v/>
      </c>
      <c r="AM56" s="236"/>
    </row>
    <row r="57" spans="1:39" s="112" customFormat="1" ht="30" customHeight="1" x14ac:dyDescent="0.4">
      <c r="A57" s="35">
        <v>44</v>
      </c>
      <c r="B57" s="103" t="str">
        <f>IF('（別紙2-5）5月1日～5月31日'!B57="","",'（別紙2-5）5月1日～5月31日'!B57)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-5）5月1日～5月31日'!D57:AH57,'（別紙2-6）6月1日～6月30日'!D57:AG57,'（別紙2-7）7月1日～7月31日'!D57:AH57,'（別紙2-8）8月1日～8月31日'!D57:AH57,'（別紙2-9）9月1日～9月30日'!D57:AG57,'（別紙2-7）10月1日～10月31日'!D57:AH57,'（別紙2-8）11月1日～11月30日'!D57:AG57,'（別紙2-9）12月1日～12月31日'!D57:AH57,'（別紙2-10）1月1日～1月31日'!D57:AH57)</f>
        <v>0</v>
      </c>
      <c r="AK57" s="112" t="str">
        <f t="shared" si="1"/>
        <v/>
      </c>
      <c r="AL57" s="236" t="str">
        <f t="shared" si="2"/>
        <v/>
      </c>
      <c r="AM57" s="236"/>
    </row>
    <row r="58" spans="1:39" s="112" customFormat="1" ht="30" customHeight="1" thickBot="1" x14ac:dyDescent="0.45">
      <c r="A58" s="37">
        <v>45</v>
      </c>
      <c r="B58" s="104" t="str">
        <f>IF('（別紙2-5）5月1日～5月31日'!B58="","",'（別紙2-5）5月1日～5月31日'!B58)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-5）5月1日～5月31日'!D58:AH58,'（別紙2-6）6月1日～6月30日'!D58:AG58,'（別紙2-7）7月1日～7月31日'!D58:AH58,'（別紙2-8）8月1日～8月31日'!D58:AH58,'（別紙2-9）9月1日～9月30日'!D58:AG58,'（別紙2-7）10月1日～10月31日'!D58:AH58,'（別紙2-8）11月1日～11月30日'!D58:AG58,'（別紙2-9）12月1日～12月31日'!D58:AH58,'（別紙2-10）1月1日～1月31日'!D58:AH58)</f>
        <v>0</v>
      </c>
      <c r="AK58" s="112" t="str">
        <f t="shared" si="1"/>
        <v/>
      </c>
      <c r="AL58" s="236" t="str">
        <f t="shared" si="2"/>
        <v/>
      </c>
      <c r="AM58" s="236"/>
    </row>
    <row r="59" spans="1:39" s="112" customFormat="1" ht="30" customHeight="1" x14ac:dyDescent="0.4">
      <c r="A59" s="64">
        <v>46</v>
      </c>
      <c r="B59" s="105" t="str">
        <f>IF('（別紙2-5）5月1日～5月31日'!B59="","",'（別紙2-5）5月1日～5月31日'!B59)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-5）5月1日～5月31日'!D59:AH59,'（別紙2-6）6月1日～6月30日'!D59:AG59,'（別紙2-7）7月1日～7月31日'!D59:AH59,'（別紙2-8）8月1日～8月31日'!D59:AH59,'（別紙2-9）9月1日～9月30日'!D59:AG59,'（別紙2-7）10月1日～10月31日'!D59:AH59,'（別紙2-8）11月1日～11月30日'!D59:AG59,'（別紙2-9）12月1日～12月31日'!D59:AH59,'（別紙2-10）1月1日～1月31日'!D59:AH59)</f>
        <v>0</v>
      </c>
      <c r="AK59" s="112" t="str">
        <f t="shared" si="1"/>
        <v/>
      </c>
      <c r="AL59" s="236" t="str">
        <f t="shared" si="2"/>
        <v/>
      </c>
      <c r="AM59" s="236"/>
    </row>
    <row r="60" spans="1:39" s="112" customFormat="1" ht="30" customHeight="1" x14ac:dyDescent="0.4">
      <c r="A60" s="35">
        <v>47</v>
      </c>
      <c r="B60" s="103" t="str">
        <f>IF('（別紙2-5）5月1日～5月31日'!B60="","",'（別紙2-5）5月1日～5月31日'!B60)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-5）5月1日～5月31日'!D60:AH60,'（別紙2-6）6月1日～6月30日'!D60:AG60,'（別紙2-7）7月1日～7月31日'!D60:AH60,'（別紙2-8）8月1日～8月31日'!D60:AH60,'（別紙2-9）9月1日～9月30日'!D60:AG60,'（別紙2-7）10月1日～10月31日'!D60:AH60,'（別紙2-8）11月1日～11月30日'!D60:AG60,'（別紙2-9）12月1日～12月31日'!D60:AH60,'（別紙2-10）1月1日～1月31日'!D60:AH60)</f>
        <v>0</v>
      </c>
      <c r="AK60" s="112" t="str">
        <f t="shared" si="1"/>
        <v/>
      </c>
      <c r="AL60" s="236" t="str">
        <f t="shared" si="2"/>
        <v/>
      </c>
      <c r="AM60" s="236"/>
    </row>
    <row r="61" spans="1:39" s="112" customFormat="1" ht="30" customHeight="1" x14ac:dyDescent="0.4">
      <c r="A61" s="35">
        <v>48</v>
      </c>
      <c r="B61" s="103" t="str">
        <f>IF('（別紙2-5）5月1日～5月31日'!B61="","",'（別紙2-5）5月1日～5月31日'!B61)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-5）5月1日～5月31日'!D61:AH61,'（別紙2-6）6月1日～6月30日'!D61:AG61,'（別紙2-7）7月1日～7月31日'!D61:AH61,'（別紙2-8）8月1日～8月31日'!D61:AH61,'（別紙2-9）9月1日～9月30日'!D61:AG61,'（別紙2-7）10月1日～10月31日'!D61:AH61,'（別紙2-8）11月1日～11月30日'!D61:AG61,'（別紙2-9）12月1日～12月31日'!D61:AH61,'（別紙2-10）1月1日～1月31日'!D61:AH61)</f>
        <v>0</v>
      </c>
      <c r="AK61" s="112" t="str">
        <f t="shared" si="1"/>
        <v/>
      </c>
      <c r="AL61" s="236" t="str">
        <f t="shared" si="2"/>
        <v/>
      </c>
      <c r="AM61" s="236"/>
    </row>
    <row r="62" spans="1:39" s="112" customFormat="1" ht="30" customHeight="1" x14ac:dyDescent="0.4">
      <c r="A62" s="35">
        <v>49</v>
      </c>
      <c r="B62" s="103" t="str">
        <f>IF('（別紙2-5）5月1日～5月31日'!B62="","",'（別紙2-5）5月1日～5月31日'!B62)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-5）5月1日～5月31日'!D62:AH62,'（別紙2-6）6月1日～6月30日'!D62:AG62,'（別紙2-7）7月1日～7月31日'!D62:AH62,'（別紙2-8）8月1日～8月31日'!D62:AH62,'（別紙2-9）9月1日～9月30日'!D62:AG62,'（別紙2-7）10月1日～10月31日'!D62:AH62,'（別紙2-8）11月1日～11月30日'!D62:AG62,'（別紙2-9）12月1日～12月31日'!D62:AH62,'（別紙2-10）1月1日～1月31日'!D62:AH62)</f>
        <v>0</v>
      </c>
      <c r="AK62" s="112" t="str">
        <f t="shared" si="1"/>
        <v/>
      </c>
      <c r="AL62" s="236" t="str">
        <f t="shared" si="2"/>
        <v/>
      </c>
      <c r="AM62" s="236"/>
    </row>
    <row r="63" spans="1:39" s="112" customFormat="1" ht="30" customHeight="1" thickBot="1" x14ac:dyDescent="0.45">
      <c r="A63" s="35">
        <v>50</v>
      </c>
      <c r="B63" s="104" t="str">
        <f>IF('（別紙2-5）5月1日～5月31日'!B63="","",'（別紙2-5）5月1日～5月31日'!B63)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-5）5月1日～5月31日'!D63:AH63,'（別紙2-6）6月1日～6月30日'!D63:AG63,'（別紙2-7）7月1日～7月31日'!D63:AH63,'（別紙2-8）8月1日～8月31日'!D63:AH63,'（別紙2-9）9月1日～9月30日'!D63:AG63,'（別紙2-7）10月1日～10月31日'!D63:AH63,'（別紙2-8）11月1日～11月30日'!D63:AG63,'（別紙2-9）12月1日～12月31日'!D63:AH63,'（別紙2-10）1月1日～1月31日'!D63:AH63)</f>
        <v>0</v>
      </c>
      <c r="AK63" s="112" t="str">
        <f t="shared" si="1"/>
        <v/>
      </c>
      <c r="AL63" s="236" t="str">
        <f t="shared" si="2"/>
        <v/>
      </c>
      <c r="AM63" s="236"/>
    </row>
    <row r="64" spans="1:39" s="112" customFormat="1" ht="30" customHeight="1" x14ac:dyDescent="0.4">
      <c r="A64" s="71">
        <v>51</v>
      </c>
      <c r="B64" s="105" t="str">
        <f>IF('（別紙2-5）5月1日～5月31日'!B64="","",'（別紙2-5）5月1日～5月31日'!B64)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-5）5月1日～5月31日'!D64:AH64,'（別紙2-6）6月1日～6月30日'!D64:AG64,'（別紙2-7）7月1日～7月31日'!D64:AH64,'（別紙2-8）8月1日～8月31日'!D64:AH64,'（別紙2-9）9月1日～9月30日'!D64:AG64,'（別紙2-7）10月1日～10月31日'!D64:AH64,'（別紙2-8）11月1日～11月30日'!D64:AG64,'（別紙2-9）12月1日～12月31日'!D64:AH64,'（別紙2-10）1月1日～1月31日'!D64:AH64)</f>
        <v>0</v>
      </c>
      <c r="AK64" s="112" t="str">
        <f t="shared" si="1"/>
        <v/>
      </c>
      <c r="AL64" s="236" t="str">
        <f t="shared" si="2"/>
        <v/>
      </c>
      <c r="AM64" s="236"/>
    </row>
    <row r="65" spans="1:39" s="112" customFormat="1" ht="30" customHeight="1" x14ac:dyDescent="0.4">
      <c r="A65" s="35">
        <v>52</v>
      </c>
      <c r="B65" s="103" t="str">
        <f>IF('（別紙2-5）5月1日～5月31日'!B65="","",'（別紙2-5）5月1日～5月31日'!B65)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-5）5月1日～5月31日'!D65:AH65,'（別紙2-6）6月1日～6月30日'!D65:AG65,'（別紙2-7）7月1日～7月31日'!D65:AH65,'（別紙2-8）8月1日～8月31日'!D65:AH65,'（別紙2-9）9月1日～9月30日'!D65:AG65,'（別紙2-7）10月1日～10月31日'!D65:AH65,'（別紙2-8）11月1日～11月30日'!D65:AG65,'（別紙2-9）12月1日～12月31日'!D65:AH65,'（別紙2-10）1月1日～1月31日'!D65:AH65)</f>
        <v>0</v>
      </c>
      <c r="AK65" s="112" t="str">
        <f t="shared" si="1"/>
        <v/>
      </c>
      <c r="AL65" s="236" t="str">
        <f t="shared" si="2"/>
        <v/>
      </c>
      <c r="AM65" s="236"/>
    </row>
    <row r="66" spans="1:39" s="112" customFormat="1" ht="30" customHeight="1" x14ac:dyDescent="0.4">
      <c r="A66" s="35">
        <v>53</v>
      </c>
      <c r="B66" s="103" t="str">
        <f>IF('（別紙2-5）5月1日～5月31日'!B66="","",'（別紙2-5）5月1日～5月31日'!B66)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-5）5月1日～5月31日'!D66:AH66,'（別紙2-6）6月1日～6月30日'!D66:AG66,'（別紙2-7）7月1日～7月31日'!D66:AH66,'（別紙2-8）8月1日～8月31日'!D66:AH66,'（別紙2-9）9月1日～9月30日'!D66:AG66,'（別紙2-7）10月1日～10月31日'!D66:AH66,'（別紙2-8）11月1日～11月30日'!D66:AG66,'（別紙2-9）12月1日～12月31日'!D66:AH66,'（別紙2-10）1月1日～1月31日'!D66:AH66)</f>
        <v>0</v>
      </c>
      <c r="AK66" s="112" t="str">
        <f t="shared" si="1"/>
        <v/>
      </c>
      <c r="AL66" s="236" t="str">
        <f t="shared" si="2"/>
        <v/>
      </c>
      <c r="AM66" s="236"/>
    </row>
    <row r="67" spans="1:39" s="112" customFormat="1" ht="30" customHeight="1" x14ac:dyDescent="0.4">
      <c r="A67" s="35">
        <v>54</v>
      </c>
      <c r="B67" s="103" t="str">
        <f>IF('（別紙2-5）5月1日～5月31日'!B67="","",'（別紙2-5）5月1日～5月31日'!B67)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-5）5月1日～5月31日'!D67:AH67,'（別紙2-6）6月1日～6月30日'!D67:AG67,'（別紙2-7）7月1日～7月31日'!D67:AH67,'（別紙2-8）8月1日～8月31日'!D67:AH67,'（別紙2-9）9月1日～9月30日'!D67:AG67,'（別紙2-7）10月1日～10月31日'!D67:AH67,'（別紙2-8）11月1日～11月30日'!D67:AG67,'（別紙2-9）12月1日～12月31日'!D67:AH67,'（別紙2-10）1月1日～1月31日'!D67:AH67)</f>
        <v>0</v>
      </c>
      <c r="AK67" s="112" t="str">
        <f t="shared" si="1"/>
        <v/>
      </c>
      <c r="AL67" s="236" t="str">
        <f t="shared" si="2"/>
        <v/>
      </c>
      <c r="AM67" s="236"/>
    </row>
    <row r="68" spans="1:39" s="112" customFormat="1" ht="30" customHeight="1" thickBot="1" x14ac:dyDescent="0.45">
      <c r="A68" s="37">
        <v>55</v>
      </c>
      <c r="B68" s="104" t="str">
        <f>IF('（別紙2-5）5月1日～5月31日'!B68="","",'（別紙2-5）5月1日～5月31日'!B68)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-5）5月1日～5月31日'!D68:AH68,'（別紙2-6）6月1日～6月30日'!D68:AG68,'（別紙2-7）7月1日～7月31日'!D68:AH68,'（別紙2-8）8月1日～8月31日'!D68:AH68,'（別紙2-9）9月1日～9月30日'!D68:AG68,'（別紙2-7）10月1日～10月31日'!D68:AH68,'（別紙2-8）11月1日～11月30日'!D68:AG68,'（別紙2-9）12月1日～12月31日'!D68:AH68,'（別紙2-10）1月1日～1月31日'!D68:AH68)</f>
        <v>0</v>
      </c>
      <c r="AK68" s="112" t="str">
        <f t="shared" si="1"/>
        <v/>
      </c>
      <c r="AL68" s="236" t="str">
        <f t="shared" si="2"/>
        <v/>
      </c>
      <c r="AM68" s="236"/>
    </row>
    <row r="69" spans="1:39" s="112" customFormat="1" ht="30" customHeight="1" x14ac:dyDescent="0.4">
      <c r="A69" s="64">
        <v>56</v>
      </c>
      <c r="B69" s="105" t="str">
        <f>IF('（別紙2-5）5月1日～5月31日'!B69="","",'（別紙2-5）5月1日～5月31日'!B69)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-5）5月1日～5月31日'!D69:AH69,'（別紙2-6）6月1日～6月30日'!D69:AG69,'（別紙2-7）7月1日～7月31日'!D69:AH69,'（別紙2-8）8月1日～8月31日'!D69:AH69,'（別紙2-9）9月1日～9月30日'!D69:AG69,'（別紙2-7）10月1日～10月31日'!D69:AH69,'（別紙2-8）11月1日～11月30日'!D69:AG69,'（別紙2-9）12月1日～12月31日'!D69:AH69,'（別紙2-10）1月1日～1月31日'!D69:AH69)</f>
        <v>0</v>
      </c>
      <c r="AK69" s="112" t="str">
        <f t="shared" si="1"/>
        <v/>
      </c>
      <c r="AL69" s="236" t="str">
        <f t="shared" si="2"/>
        <v/>
      </c>
      <c r="AM69" s="236"/>
    </row>
    <row r="70" spans="1:39" s="112" customFormat="1" ht="30" customHeight="1" x14ac:dyDescent="0.4">
      <c r="A70" s="35">
        <v>57</v>
      </c>
      <c r="B70" s="103" t="str">
        <f>IF('（別紙2-5）5月1日～5月31日'!B70="","",'（別紙2-5）5月1日～5月31日'!B70)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-5）5月1日～5月31日'!D70:AH70,'（別紙2-6）6月1日～6月30日'!D70:AG70,'（別紙2-7）7月1日～7月31日'!D70:AH70,'（別紙2-8）8月1日～8月31日'!D70:AH70,'（別紙2-9）9月1日～9月30日'!D70:AG70,'（別紙2-7）10月1日～10月31日'!D70:AH70,'（別紙2-8）11月1日～11月30日'!D70:AG70,'（別紙2-9）12月1日～12月31日'!D70:AH70,'（別紙2-10）1月1日～1月31日'!D70:AH70)</f>
        <v>0</v>
      </c>
      <c r="AK70" s="112" t="str">
        <f t="shared" si="1"/>
        <v/>
      </c>
      <c r="AL70" s="236" t="str">
        <f t="shared" si="2"/>
        <v/>
      </c>
      <c r="AM70" s="236"/>
    </row>
    <row r="71" spans="1:39" s="112" customFormat="1" ht="30" customHeight="1" x14ac:dyDescent="0.4">
      <c r="A71" s="35">
        <v>58</v>
      </c>
      <c r="B71" s="103" t="str">
        <f>IF('（別紙2-5）5月1日～5月31日'!B71="","",'（別紙2-5）5月1日～5月31日'!B71)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-5）5月1日～5月31日'!D71:AH71,'（別紙2-6）6月1日～6月30日'!D71:AG71,'（別紙2-7）7月1日～7月31日'!D71:AH71,'（別紙2-8）8月1日～8月31日'!D71:AH71,'（別紙2-9）9月1日～9月30日'!D71:AG71,'（別紙2-7）10月1日～10月31日'!D71:AH71,'（別紙2-8）11月1日～11月30日'!D71:AG71,'（別紙2-9）12月1日～12月31日'!D71:AH71,'（別紙2-10）1月1日～1月31日'!D71:AH71)</f>
        <v>0</v>
      </c>
      <c r="AK71" s="112" t="str">
        <f t="shared" si="1"/>
        <v/>
      </c>
      <c r="AL71" s="236" t="str">
        <f t="shared" si="2"/>
        <v/>
      </c>
      <c r="AM71" s="236"/>
    </row>
    <row r="72" spans="1:39" s="112" customFormat="1" ht="30" customHeight="1" x14ac:dyDescent="0.4">
      <c r="A72" s="35">
        <v>59</v>
      </c>
      <c r="B72" s="103" t="str">
        <f>IF('（別紙2-5）5月1日～5月31日'!B72="","",'（別紙2-5）5月1日～5月31日'!B72)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-5）5月1日～5月31日'!D72:AH72,'（別紙2-6）6月1日～6月30日'!D72:AG72,'（別紙2-7）7月1日～7月31日'!D72:AH72,'（別紙2-8）8月1日～8月31日'!D72:AH72,'（別紙2-9）9月1日～9月30日'!D72:AG72,'（別紙2-7）10月1日～10月31日'!D72:AH72,'（別紙2-8）11月1日～11月30日'!D72:AG72,'（別紙2-9）12月1日～12月31日'!D72:AH72,'（別紙2-10）1月1日～1月31日'!D72:AH72)</f>
        <v>0</v>
      </c>
      <c r="AK72" s="112" t="str">
        <f t="shared" si="1"/>
        <v/>
      </c>
      <c r="AL72" s="236" t="str">
        <f t="shared" si="2"/>
        <v/>
      </c>
      <c r="AM72" s="236"/>
    </row>
    <row r="73" spans="1:39" s="112" customFormat="1" ht="30" customHeight="1" thickBot="1" x14ac:dyDescent="0.45">
      <c r="A73" s="35">
        <v>60</v>
      </c>
      <c r="B73" s="106" t="str">
        <f>IF('（別紙2-5）5月1日～5月31日'!B73="","",'（別紙2-5）5月1日～5月31日'!B73)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-5）5月1日～5月31日'!D73:AH73,'（別紙2-6）6月1日～6月30日'!D73:AG73,'（別紙2-7）7月1日～7月31日'!D73:AH73,'（別紙2-8）8月1日～8月31日'!D73:AH73,'（別紙2-9）9月1日～9月30日'!D73:AG73,'（別紙2-7）10月1日～10月31日'!D73:AH73,'（別紙2-8）11月1日～11月30日'!D73:AG73,'（別紙2-9）12月1日～12月31日'!D73:AH73,'（別紙2-10）1月1日～1月31日'!D73:AH73)</f>
        <v>0</v>
      </c>
      <c r="AK73" s="112" t="str">
        <f t="shared" si="1"/>
        <v/>
      </c>
      <c r="AL73" s="236" t="str">
        <f t="shared" si="2"/>
        <v/>
      </c>
      <c r="AM73" s="236"/>
    </row>
    <row r="74" spans="1:39" s="112" customFormat="1" ht="30" customHeight="1" x14ac:dyDescent="0.4">
      <c r="A74" s="71">
        <v>61</v>
      </c>
      <c r="B74" s="103" t="str">
        <f>IF('（別紙2-5）5月1日～5月31日'!B74="","",'（別紙2-5）5月1日～5月31日'!B74)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-5）5月1日～5月31日'!D74:AH74,'（別紙2-6）6月1日～6月30日'!D74:AG74,'（別紙2-7）7月1日～7月31日'!D74:AH74,'（別紙2-8）8月1日～8月31日'!D74:AH74,'（別紙2-9）9月1日～9月30日'!D74:AG74,'（別紙2-7）10月1日～10月31日'!D74:AH74,'（別紙2-8）11月1日～11月30日'!D74:AG74,'（別紙2-9）12月1日～12月31日'!D74:AH74,'（別紙2-10）1月1日～1月31日'!D74:AH74)</f>
        <v>0</v>
      </c>
      <c r="AK74" s="112" t="str">
        <f t="shared" si="1"/>
        <v/>
      </c>
      <c r="AL74" s="236" t="str">
        <f t="shared" si="2"/>
        <v/>
      </c>
      <c r="AM74" s="236"/>
    </row>
    <row r="75" spans="1:39" s="112" customFormat="1" ht="30" customHeight="1" x14ac:dyDescent="0.4">
      <c r="A75" s="35">
        <v>62</v>
      </c>
      <c r="B75" s="103" t="str">
        <f>IF('（別紙2-5）5月1日～5月31日'!B75="","",'（別紙2-5）5月1日～5月31日'!B75)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-5）5月1日～5月31日'!D75:AH75,'（別紙2-6）6月1日～6月30日'!D75:AG75,'（別紙2-7）7月1日～7月31日'!D75:AH75,'（別紙2-8）8月1日～8月31日'!D75:AH75,'（別紙2-9）9月1日～9月30日'!D75:AG75,'（別紙2-7）10月1日～10月31日'!D75:AH75,'（別紙2-8）11月1日～11月30日'!D75:AG75,'（別紙2-9）12月1日～12月31日'!D75:AH75,'（別紙2-10）1月1日～1月31日'!D75:AH75)</f>
        <v>0</v>
      </c>
      <c r="AK75" s="112" t="str">
        <f t="shared" si="1"/>
        <v/>
      </c>
      <c r="AL75" s="236" t="str">
        <f t="shared" si="2"/>
        <v/>
      </c>
      <c r="AM75" s="236"/>
    </row>
    <row r="76" spans="1:39" s="112" customFormat="1" ht="30" customHeight="1" x14ac:dyDescent="0.4">
      <c r="A76" s="35">
        <v>63</v>
      </c>
      <c r="B76" s="103" t="str">
        <f>IF('（別紙2-5）5月1日～5月31日'!B76="","",'（別紙2-5）5月1日～5月31日'!B76)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-5）5月1日～5月31日'!D76:AH76,'（別紙2-6）6月1日～6月30日'!D76:AG76,'（別紙2-7）7月1日～7月31日'!D76:AH76,'（別紙2-8）8月1日～8月31日'!D76:AH76,'（別紙2-9）9月1日～9月30日'!D76:AG76,'（別紙2-7）10月1日～10月31日'!D76:AH76,'（別紙2-8）11月1日～11月30日'!D76:AG76,'（別紙2-9）12月1日～12月31日'!D76:AH76,'（別紙2-10）1月1日～1月31日'!D76:AH76)</f>
        <v>0</v>
      </c>
      <c r="AK76" s="112" t="str">
        <f t="shared" si="1"/>
        <v/>
      </c>
      <c r="AL76" s="236" t="str">
        <f t="shared" si="2"/>
        <v/>
      </c>
      <c r="AM76" s="236"/>
    </row>
    <row r="77" spans="1:39" s="112" customFormat="1" ht="30" customHeight="1" x14ac:dyDescent="0.4">
      <c r="A77" s="35">
        <v>64</v>
      </c>
      <c r="B77" s="103" t="str">
        <f>IF('（別紙2-5）5月1日～5月31日'!B77="","",'（別紙2-5）5月1日～5月31日'!B77)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-5）5月1日～5月31日'!D77:AH77,'（別紙2-6）6月1日～6月30日'!D77:AG77,'（別紙2-7）7月1日～7月31日'!D77:AH77,'（別紙2-8）8月1日～8月31日'!D77:AH77,'（別紙2-9）9月1日～9月30日'!D77:AG77,'（別紙2-7）10月1日～10月31日'!D77:AH77,'（別紙2-8）11月1日～11月30日'!D77:AG77,'（別紙2-9）12月1日～12月31日'!D77:AH77,'（別紙2-10）1月1日～1月31日'!D77:AH77)</f>
        <v>0</v>
      </c>
      <c r="AK77" s="112" t="str">
        <f t="shared" si="1"/>
        <v/>
      </c>
      <c r="AL77" s="236" t="str">
        <f t="shared" si="2"/>
        <v/>
      </c>
      <c r="AM77" s="236"/>
    </row>
    <row r="78" spans="1:39" s="112" customFormat="1" ht="30" customHeight="1" thickBot="1" x14ac:dyDescent="0.45">
      <c r="A78" s="37">
        <v>65</v>
      </c>
      <c r="B78" s="104" t="str">
        <f>IF('（別紙2-5）5月1日～5月31日'!B78="","",'（別紙2-5）5月1日～5月31日'!B78)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-5）5月1日～5月31日'!D78:AH78,'（別紙2-6）6月1日～6月30日'!D78:AG78,'（別紙2-7）7月1日～7月31日'!D78:AH78,'（別紙2-8）8月1日～8月31日'!D78:AH78,'（別紙2-9）9月1日～9月30日'!D78:AG78,'（別紙2-7）10月1日～10月31日'!D78:AH78,'（別紙2-8）11月1日～11月30日'!D78:AG78,'（別紙2-9）12月1日～12月31日'!D78:AH78,'（別紙2-10）1月1日～1月31日'!D78:AH78)</f>
        <v>0</v>
      </c>
      <c r="AK78" s="112" t="str">
        <f t="shared" si="1"/>
        <v/>
      </c>
      <c r="AL78" s="236" t="str">
        <f t="shared" si="2"/>
        <v/>
      </c>
      <c r="AM78" s="236"/>
    </row>
    <row r="79" spans="1:39" s="112" customFormat="1" ht="30" customHeight="1" x14ac:dyDescent="0.4">
      <c r="A79" s="64">
        <v>66</v>
      </c>
      <c r="B79" s="105" t="str">
        <f>IF('（別紙2-5）5月1日～5月31日'!B79="","",'（別紙2-5）5月1日～5月31日'!B79)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-5）5月1日～5月31日'!D79:AH79,'（別紙2-6）6月1日～6月30日'!D79:AG79,'（別紙2-7）7月1日～7月31日'!D79:AH79,'（別紙2-8）8月1日～8月31日'!D79:AH79,'（別紙2-9）9月1日～9月30日'!D79:AG79,'（別紙2-7）10月1日～10月31日'!D79:AH79,'（別紙2-8）11月1日～11月30日'!D79:AG79,'（別紙2-9）12月1日～12月31日'!D79:AH79,'（別紙2-10）1月1日～1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IF('（別紙2-5）5月1日～5月31日'!B80="","",'（別紙2-5）5月1日～5月31日'!B80)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-5）5月1日～5月31日'!D80:AH80,'（別紙2-6）6月1日～6月30日'!D80:AG80,'（別紙2-7）7月1日～7月31日'!D80:AH80,'（別紙2-8）8月1日～8月31日'!D80:AH80,'（別紙2-9）9月1日～9月30日'!D80:AG80,'（別紙2-7）10月1日～10月31日'!D80:AH80,'（別紙2-8）11月1日～11月30日'!D80:AG80,'（別紙2-9）12月1日～12月31日'!D80:AH80,'（別紙2-10）1月1日～1月31日'!D80:AH80)</f>
        <v>0</v>
      </c>
      <c r="AK80" s="112" t="str">
        <f t="shared" si="3"/>
        <v/>
      </c>
      <c r="AL80" s="236" t="str">
        <f t="shared" si="4"/>
        <v/>
      </c>
      <c r="AM80" s="236"/>
    </row>
    <row r="81" spans="1:39" s="112" customFormat="1" ht="30" customHeight="1" x14ac:dyDescent="0.4">
      <c r="A81" s="35">
        <v>68</v>
      </c>
      <c r="B81" s="103" t="str">
        <f>IF('（別紙2-5）5月1日～5月31日'!B81="","",'（別紙2-5）5月1日～5月31日'!B81)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-5）5月1日～5月31日'!D81:AH81,'（別紙2-6）6月1日～6月30日'!D81:AG81,'（別紙2-7）7月1日～7月31日'!D81:AH81,'（別紙2-8）8月1日～8月31日'!D81:AH81,'（別紙2-9）9月1日～9月30日'!D81:AG81,'（別紙2-7）10月1日～10月31日'!D81:AH81,'（別紙2-8）11月1日～11月30日'!D81:AG81,'（別紙2-9）12月1日～12月31日'!D81:AH81,'（別紙2-10）1月1日～1月31日'!D81:AH81)</f>
        <v>0</v>
      </c>
      <c r="AK81" s="112" t="str">
        <f t="shared" si="3"/>
        <v/>
      </c>
      <c r="AL81" s="236" t="str">
        <f t="shared" si="4"/>
        <v/>
      </c>
      <c r="AM81" s="236"/>
    </row>
    <row r="82" spans="1:39" s="112" customFormat="1" ht="30" customHeight="1" x14ac:dyDescent="0.4">
      <c r="A82" s="35">
        <v>69</v>
      </c>
      <c r="B82" s="103" t="str">
        <f>IF('（別紙2-5）5月1日～5月31日'!B82="","",'（別紙2-5）5月1日～5月31日'!B82)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-5）5月1日～5月31日'!D82:AH82,'（別紙2-6）6月1日～6月30日'!D82:AG82,'（別紙2-7）7月1日～7月31日'!D82:AH82,'（別紙2-8）8月1日～8月31日'!D82:AH82,'（別紙2-9）9月1日～9月30日'!D82:AG82,'（別紙2-7）10月1日～10月31日'!D82:AH82,'（別紙2-8）11月1日～11月30日'!D82:AG82,'（別紙2-9）12月1日～12月31日'!D82:AH82,'（別紙2-10）1月1日～1月31日'!D82:AH82)</f>
        <v>0</v>
      </c>
      <c r="AK82" s="112" t="str">
        <f t="shared" si="3"/>
        <v/>
      </c>
      <c r="AL82" s="236" t="str">
        <f t="shared" si="4"/>
        <v/>
      </c>
      <c r="AM82" s="236"/>
    </row>
    <row r="83" spans="1:39" s="112" customFormat="1" ht="30" customHeight="1" thickBot="1" x14ac:dyDescent="0.45">
      <c r="A83" s="35">
        <v>70</v>
      </c>
      <c r="B83" s="104" t="str">
        <f>IF('（別紙2-5）5月1日～5月31日'!B83="","",'（別紙2-5）5月1日～5月31日'!B83)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-5）5月1日～5月31日'!D83:AH83,'（別紙2-6）6月1日～6月30日'!D83:AG83,'（別紙2-7）7月1日～7月31日'!D83:AH83,'（別紙2-8）8月1日～8月31日'!D83:AH83,'（別紙2-9）9月1日～9月30日'!D83:AG83,'（別紙2-7）10月1日～10月31日'!D83:AH83,'（別紙2-8）11月1日～11月30日'!D83:AG83,'（別紙2-9）12月1日～12月31日'!D83:AH83,'（別紙2-10）1月1日～1月31日'!D83:AH83)</f>
        <v>0</v>
      </c>
      <c r="AK83" s="112" t="str">
        <f t="shared" si="3"/>
        <v/>
      </c>
      <c r="AL83" s="236" t="str">
        <f t="shared" si="4"/>
        <v/>
      </c>
      <c r="AM83" s="236"/>
    </row>
    <row r="84" spans="1:39" s="112" customFormat="1" ht="30" customHeight="1" x14ac:dyDescent="0.4">
      <c r="A84" s="71">
        <v>71</v>
      </c>
      <c r="B84" s="105" t="str">
        <f>IF('（別紙2-5）5月1日～5月31日'!B84="","",'（別紙2-5）5月1日～5月31日'!B84)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-5）5月1日～5月31日'!D84:AH84,'（別紙2-6）6月1日～6月30日'!D84:AG84,'（別紙2-7）7月1日～7月31日'!D84:AH84,'（別紙2-8）8月1日～8月31日'!D84:AH84,'（別紙2-9）9月1日～9月30日'!D84:AG84,'（別紙2-7）10月1日～10月31日'!D84:AH84,'（別紙2-8）11月1日～11月30日'!D84:AG84,'（別紙2-9）12月1日～12月31日'!D84:AH84,'（別紙2-10）1月1日～1月31日'!D84:AH84)</f>
        <v>0</v>
      </c>
      <c r="AK84" s="112" t="str">
        <f t="shared" si="3"/>
        <v/>
      </c>
      <c r="AL84" s="236" t="str">
        <f t="shared" si="4"/>
        <v/>
      </c>
      <c r="AM84" s="236"/>
    </row>
    <row r="85" spans="1:39" s="112" customFormat="1" ht="30" customHeight="1" x14ac:dyDescent="0.4">
      <c r="A85" s="35">
        <v>72</v>
      </c>
      <c r="B85" s="103" t="str">
        <f>IF('（別紙2-5）5月1日～5月31日'!B85="","",'（別紙2-5）5月1日～5月31日'!B85)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-5）5月1日～5月31日'!D85:AH85,'（別紙2-6）6月1日～6月30日'!D85:AG85,'（別紙2-7）7月1日～7月31日'!D85:AH85,'（別紙2-8）8月1日～8月31日'!D85:AH85,'（別紙2-9）9月1日～9月30日'!D85:AG85,'（別紙2-7）10月1日～10月31日'!D85:AH85,'（別紙2-8）11月1日～11月30日'!D85:AG85,'（別紙2-9）12月1日～12月31日'!D85:AH85,'（別紙2-10）1月1日～1月31日'!D85:AH85)</f>
        <v>0</v>
      </c>
      <c r="AK85" s="112" t="str">
        <f t="shared" si="3"/>
        <v/>
      </c>
      <c r="AL85" s="236" t="str">
        <f t="shared" si="4"/>
        <v/>
      </c>
      <c r="AM85" s="236"/>
    </row>
    <row r="86" spans="1:39" s="112" customFormat="1" ht="30" customHeight="1" x14ac:dyDescent="0.4">
      <c r="A86" s="35">
        <v>73</v>
      </c>
      <c r="B86" s="103" t="str">
        <f>IF('（別紙2-5）5月1日～5月31日'!B86="","",'（別紙2-5）5月1日～5月31日'!B86)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-5）5月1日～5月31日'!D86:AH86,'（別紙2-6）6月1日～6月30日'!D86:AG86,'（別紙2-7）7月1日～7月31日'!D86:AH86,'（別紙2-8）8月1日～8月31日'!D86:AH86,'（別紙2-9）9月1日～9月30日'!D86:AG86,'（別紙2-7）10月1日～10月31日'!D86:AH86,'（別紙2-8）11月1日～11月30日'!D86:AG86,'（別紙2-9）12月1日～12月31日'!D86:AH86,'（別紙2-10）1月1日～1月31日'!D86:AH86)</f>
        <v>0</v>
      </c>
      <c r="AK86" s="112" t="str">
        <f t="shared" si="3"/>
        <v/>
      </c>
      <c r="AL86" s="236" t="str">
        <f t="shared" si="4"/>
        <v/>
      </c>
      <c r="AM86" s="236"/>
    </row>
    <row r="87" spans="1:39" s="112" customFormat="1" ht="30" customHeight="1" x14ac:dyDescent="0.4">
      <c r="A87" s="35">
        <v>74</v>
      </c>
      <c r="B87" s="103" t="str">
        <f>IF('（別紙2-5）5月1日～5月31日'!B87="","",'（別紙2-5）5月1日～5月31日'!B87)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-5）5月1日～5月31日'!D87:AH87,'（別紙2-6）6月1日～6月30日'!D87:AG87,'（別紙2-7）7月1日～7月31日'!D87:AH87,'（別紙2-8）8月1日～8月31日'!D87:AH87,'（別紙2-9）9月1日～9月30日'!D87:AG87,'（別紙2-7）10月1日～10月31日'!D87:AH87,'（別紙2-8）11月1日～11月30日'!D87:AG87,'（別紙2-9）12月1日～12月31日'!D87:AH87,'（別紙2-10）1月1日～1月31日'!D87:AH87)</f>
        <v>0</v>
      </c>
      <c r="AK87" s="112" t="str">
        <f t="shared" si="3"/>
        <v/>
      </c>
      <c r="AL87" s="236" t="str">
        <f t="shared" si="4"/>
        <v/>
      </c>
      <c r="AM87" s="236"/>
    </row>
    <row r="88" spans="1:39" s="112" customFormat="1" ht="30" customHeight="1" thickBot="1" x14ac:dyDescent="0.45">
      <c r="A88" s="37">
        <v>75</v>
      </c>
      <c r="B88" s="104" t="str">
        <f>IF('（別紙2-5）5月1日～5月31日'!B88="","",'（別紙2-5）5月1日～5月31日'!B88)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-5）5月1日～5月31日'!D88:AH88,'（別紙2-6）6月1日～6月30日'!D88:AG88,'（別紙2-7）7月1日～7月31日'!D88:AH88,'（別紙2-8）8月1日～8月31日'!D88:AH88,'（別紙2-9）9月1日～9月30日'!D88:AG88,'（別紙2-7）10月1日～10月31日'!D88:AH88,'（別紙2-8）11月1日～11月30日'!D88:AG88,'（別紙2-9）12月1日～12月31日'!D88:AH88,'（別紙2-10）1月1日～1月31日'!D88:AH88)</f>
        <v>0</v>
      </c>
      <c r="AK88" s="112" t="str">
        <f t="shared" si="3"/>
        <v/>
      </c>
      <c r="AL88" s="236" t="str">
        <f t="shared" si="4"/>
        <v/>
      </c>
      <c r="AM88" s="236"/>
    </row>
    <row r="89" spans="1:39" s="112" customFormat="1" ht="30" customHeight="1" x14ac:dyDescent="0.4">
      <c r="A89" s="64">
        <v>76</v>
      </c>
      <c r="B89" s="105" t="str">
        <f>IF('（別紙2-5）5月1日～5月31日'!B89="","",'（別紙2-5）5月1日～5月31日'!B89)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-5）5月1日～5月31日'!D89:AH89,'（別紙2-6）6月1日～6月30日'!D89:AG89,'（別紙2-7）7月1日～7月31日'!D89:AH89,'（別紙2-8）8月1日～8月31日'!D89:AH89,'（別紙2-9）9月1日～9月30日'!D89:AG89,'（別紙2-7）10月1日～10月31日'!D89:AH89,'（別紙2-8）11月1日～11月30日'!D89:AG89,'（別紙2-9）12月1日～12月31日'!D89:AH89,'（別紙2-10）1月1日～1月31日'!D89:AH89)</f>
        <v>0</v>
      </c>
      <c r="AK89" s="112" t="str">
        <f t="shared" si="3"/>
        <v/>
      </c>
      <c r="AL89" s="236" t="str">
        <f t="shared" si="4"/>
        <v/>
      </c>
      <c r="AM89" s="236"/>
    </row>
    <row r="90" spans="1:39" s="112" customFormat="1" ht="30" customHeight="1" x14ac:dyDescent="0.4">
      <c r="A90" s="35">
        <v>77</v>
      </c>
      <c r="B90" s="103" t="str">
        <f>IF('（別紙2-5）5月1日～5月31日'!B90="","",'（別紙2-5）5月1日～5月31日'!B90)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-5）5月1日～5月31日'!D90:AH90,'（別紙2-6）6月1日～6月30日'!D90:AG90,'（別紙2-7）7月1日～7月31日'!D90:AH90,'（別紙2-8）8月1日～8月31日'!D90:AH90,'（別紙2-9）9月1日～9月30日'!D90:AG90,'（別紙2-7）10月1日～10月31日'!D90:AH90,'（別紙2-8）11月1日～11月30日'!D90:AG90,'（別紙2-9）12月1日～12月31日'!D90:AH90,'（別紙2-10）1月1日～1月31日'!D90:AH90)</f>
        <v>0</v>
      </c>
      <c r="AK90" s="112" t="str">
        <f t="shared" si="3"/>
        <v/>
      </c>
      <c r="AL90" s="236" t="str">
        <f t="shared" si="4"/>
        <v/>
      </c>
      <c r="AM90" s="236"/>
    </row>
    <row r="91" spans="1:39" s="112" customFormat="1" ht="30" customHeight="1" x14ac:dyDescent="0.4">
      <c r="A91" s="35">
        <v>78</v>
      </c>
      <c r="B91" s="103" t="str">
        <f>IF('（別紙2-5）5月1日～5月31日'!B91="","",'（別紙2-5）5月1日～5月31日'!B91)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-5）5月1日～5月31日'!D91:AH91,'（別紙2-6）6月1日～6月30日'!D91:AG91,'（別紙2-7）7月1日～7月31日'!D91:AH91,'（別紙2-8）8月1日～8月31日'!D91:AH91,'（別紙2-9）9月1日～9月30日'!D91:AG91,'（別紙2-7）10月1日～10月31日'!D91:AH91,'（別紙2-8）11月1日～11月30日'!D91:AG91,'（別紙2-9）12月1日～12月31日'!D91:AH91,'（別紙2-10）1月1日～1月31日'!D91:AH91)</f>
        <v>0</v>
      </c>
      <c r="AK91" s="112" t="str">
        <f t="shared" si="3"/>
        <v/>
      </c>
      <c r="AL91" s="236" t="str">
        <f t="shared" si="4"/>
        <v/>
      </c>
      <c r="AM91" s="236"/>
    </row>
    <row r="92" spans="1:39" s="112" customFormat="1" ht="30" customHeight="1" x14ac:dyDescent="0.4">
      <c r="A92" s="35">
        <v>79</v>
      </c>
      <c r="B92" s="103" t="str">
        <f>IF('（別紙2-5）5月1日～5月31日'!B92="","",'（別紙2-5）5月1日～5月31日'!B92)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-5）5月1日～5月31日'!D92:AH92,'（別紙2-6）6月1日～6月30日'!D92:AG92,'（別紙2-7）7月1日～7月31日'!D92:AH92,'（別紙2-8）8月1日～8月31日'!D92:AH92,'（別紙2-9）9月1日～9月30日'!D92:AG92,'（別紙2-7）10月1日～10月31日'!D92:AH92,'（別紙2-8）11月1日～11月30日'!D92:AG92,'（別紙2-9）12月1日～12月31日'!D92:AH92,'（別紙2-10）1月1日～1月31日'!D92:AH92)</f>
        <v>0</v>
      </c>
      <c r="AK92" s="112" t="str">
        <f t="shared" si="3"/>
        <v/>
      </c>
      <c r="AL92" s="236" t="str">
        <f t="shared" si="4"/>
        <v/>
      </c>
      <c r="AM92" s="236"/>
    </row>
    <row r="93" spans="1:39" s="112" customFormat="1" ht="30" customHeight="1" thickBot="1" x14ac:dyDescent="0.45">
      <c r="A93" s="35">
        <v>80</v>
      </c>
      <c r="B93" s="104" t="str">
        <f>IF('（別紙2-5）5月1日～5月31日'!B93="","",'（別紙2-5）5月1日～5月31日'!B93)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-5）5月1日～5月31日'!D93:AH93,'（別紙2-6）6月1日～6月30日'!D93:AG93,'（別紙2-7）7月1日～7月31日'!D93:AH93,'（別紙2-8）8月1日～8月31日'!D93:AH93,'（別紙2-9）9月1日～9月30日'!D93:AG93,'（別紙2-7）10月1日～10月31日'!D93:AH93,'（別紙2-8）11月1日～11月30日'!D93:AG93,'（別紙2-9）12月1日～12月31日'!D93:AH93,'（別紙2-10）1月1日～1月31日'!D93:AH93)</f>
        <v>0</v>
      </c>
      <c r="AK93" s="112" t="str">
        <f t="shared" si="3"/>
        <v/>
      </c>
      <c r="AL93" s="236" t="str">
        <f t="shared" si="4"/>
        <v/>
      </c>
      <c r="AM93" s="236"/>
    </row>
    <row r="94" spans="1:39" s="112" customFormat="1" ht="30" customHeight="1" x14ac:dyDescent="0.4">
      <c r="A94" s="71">
        <v>81</v>
      </c>
      <c r="B94" s="105" t="str">
        <f>IF('（別紙2-5）5月1日～5月31日'!B94="","",'（別紙2-5）5月1日～5月31日'!B94)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-5）5月1日～5月31日'!D94:AH94,'（別紙2-6）6月1日～6月30日'!D94:AG94,'（別紙2-7）7月1日～7月31日'!D94:AH94,'（別紙2-8）8月1日～8月31日'!D94:AH94,'（別紙2-9）9月1日～9月30日'!D94:AG94,'（別紙2-7）10月1日～10月31日'!D94:AH94,'（別紙2-8）11月1日～11月30日'!D94:AG94,'（別紙2-9）12月1日～12月31日'!D94:AH94,'（別紙2-10）1月1日～1月31日'!D94:AH94)</f>
        <v>0</v>
      </c>
      <c r="AK94" s="112" t="str">
        <f t="shared" si="3"/>
        <v/>
      </c>
      <c r="AL94" s="236" t="str">
        <f t="shared" si="4"/>
        <v/>
      </c>
      <c r="AM94" s="236"/>
    </row>
    <row r="95" spans="1:39" s="112" customFormat="1" ht="30" customHeight="1" x14ac:dyDescent="0.4">
      <c r="A95" s="35">
        <v>82</v>
      </c>
      <c r="B95" s="103" t="str">
        <f>IF('（別紙2-5）5月1日～5月31日'!B95="","",'（別紙2-5）5月1日～5月31日'!B95)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-5）5月1日～5月31日'!D95:AH95,'（別紙2-6）6月1日～6月30日'!D95:AG95,'（別紙2-7）7月1日～7月31日'!D95:AH95,'（別紙2-8）8月1日～8月31日'!D95:AH95,'（別紙2-9）9月1日～9月30日'!D95:AG95,'（別紙2-7）10月1日～10月31日'!D95:AH95,'（別紙2-8）11月1日～11月30日'!D95:AG95,'（別紙2-9）12月1日～12月31日'!D95:AH95,'（別紙2-10）1月1日～1月31日'!D95:AH95)</f>
        <v>0</v>
      </c>
      <c r="AK95" s="112" t="str">
        <f t="shared" si="3"/>
        <v/>
      </c>
      <c r="AL95" s="236" t="str">
        <f t="shared" si="4"/>
        <v/>
      </c>
      <c r="AM95" s="236"/>
    </row>
    <row r="96" spans="1:39" s="112" customFormat="1" ht="30" customHeight="1" x14ac:dyDescent="0.4">
      <c r="A96" s="35">
        <v>83</v>
      </c>
      <c r="B96" s="103" t="str">
        <f>IF('（別紙2-5）5月1日～5月31日'!B96="","",'（別紙2-5）5月1日～5月31日'!B96)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-5）5月1日～5月31日'!D96:AH96,'（別紙2-6）6月1日～6月30日'!D96:AG96,'（別紙2-7）7月1日～7月31日'!D96:AH96,'（別紙2-8）8月1日～8月31日'!D96:AH96,'（別紙2-9）9月1日～9月30日'!D96:AG96,'（別紙2-7）10月1日～10月31日'!D96:AH96,'（別紙2-8）11月1日～11月30日'!D96:AG96,'（別紙2-9）12月1日～12月31日'!D96:AH96,'（別紙2-10）1月1日～1月31日'!D96:AH96)</f>
        <v>0</v>
      </c>
      <c r="AK96" s="112" t="str">
        <f t="shared" si="3"/>
        <v/>
      </c>
      <c r="AL96" s="236" t="str">
        <f t="shared" si="4"/>
        <v/>
      </c>
      <c r="AM96" s="236"/>
    </row>
    <row r="97" spans="1:39" s="112" customFormat="1" ht="30" customHeight="1" x14ac:dyDescent="0.4">
      <c r="A97" s="35">
        <v>84</v>
      </c>
      <c r="B97" s="103" t="str">
        <f>IF('（別紙2-5）5月1日～5月31日'!B97="","",'（別紙2-5）5月1日～5月31日'!B97)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-5）5月1日～5月31日'!D97:AH97,'（別紙2-6）6月1日～6月30日'!D97:AG97,'（別紙2-7）7月1日～7月31日'!D97:AH97,'（別紙2-8）8月1日～8月31日'!D97:AH97,'（別紙2-9）9月1日～9月30日'!D97:AG97,'（別紙2-7）10月1日～10月31日'!D97:AH97,'（別紙2-8）11月1日～11月30日'!D97:AG97,'（別紙2-9）12月1日～12月31日'!D97:AH97,'（別紙2-10）1月1日～1月31日'!D97:AH97)</f>
        <v>0</v>
      </c>
      <c r="AK97" s="112" t="str">
        <f t="shared" si="3"/>
        <v/>
      </c>
      <c r="AL97" s="236" t="str">
        <f t="shared" si="4"/>
        <v/>
      </c>
      <c r="AM97" s="236"/>
    </row>
    <row r="98" spans="1:39" s="112" customFormat="1" ht="30" customHeight="1" thickBot="1" x14ac:dyDescent="0.45">
      <c r="A98" s="37">
        <v>85</v>
      </c>
      <c r="B98" s="104" t="str">
        <f>IF('（別紙2-5）5月1日～5月31日'!B98="","",'（別紙2-5）5月1日～5月31日'!B98)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-5）5月1日～5月31日'!D98:AH98,'（別紙2-6）6月1日～6月30日'!D98:AG98,'（別紙2-7）7月1日～7月31日'!D98:AH98,'（別紙2-8）8月1日～8月31日'!D98:AH98,'（別紙2-9）9月1日～9月30日'!D98:AG98,'（別紙2-7）10月1日～10月31日'!D98:AH98,'（別紙2-8）11月1日～11月30日'!D98:AG98,'（別紙2-9）12月1日～12月31日'!D98:AH98,'（別紙2-10）1月1日～1月31日'!D98:AH98)</f>
        <v>0</v>
      </c>
      <c r="AK98" s="112" t="str">
        <f t="shared" si="3"/>
        <v/>
      </c>
      <c r="AL98" s="236" t="str">
        <f t="shared" si="4"/>
        <v/>
      </c>
      <c r="AM98" s="236"/>
    </row>
    <row r="99" spans="1:39" s="112" customFormat="1" ht="30" customHeight="1" x14ac:dyDescent="0.4">
      <c r="A99" s="64">
        <v>86</v>
      </c>
      <c r="B99" s="105" t="str">
        <f>IF('（別紙2-5）5月1日～5月31日'!B99="","",'（別紙2-5）5月1日～5月31日'!B99)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-5）5月1日～5月31日'!D99:AH99,'（別紙2-6）6月1日～6月30日'!D99:AG99,'（別紙2-7）7月1日～7月31日'!D99:AH99,'（別紙2-8）8月1日～8月31日'!D99:AH99,'（別紙2-9）9月1日～9月30日'!D99:AG99,'（別紙2-7）10月1日～10月31日'!D99:AH99,'（別紙2-8）11月1日～11月30日'!D99:AG99,'（別紙2-9）12月1日～12月31日'!D99:AH99,'（別紙2-10）1月1日～1月31日'!D99:AH99)</f>
        <v>0</v>
      </c>
      <c r="AK99" s="112" t="str">
        <f t="shared" si="3"/>
        <v/>
      </c>
      <c r="AL99" s="236" t="str">
        <f t="shared" si="4"/>
        <v/>
      </c>
      <c r="AM99" s="236"/>
    </row>
    <row r="100" spans="1:39" s="112" customFormat="1" ht="30" customHeight="1" x14ac:dyDescent="0.4">
      <c r="A100" s="35">
        <v>87</v>
      </c>
      <c r="B100" s="103" t="str">
        <f>IF('（別紙2-5）5月1日～5月31日'!B100="","",'（別紙2-5）5月1日～5月31日'!B100)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-5）5月1日～5月31日'!D100:AH100,'（別紙2-6）6月1日～6月30日'!D100:AG100,'（別紙2-7）7月1日～7月31日'!D100:AH100,'（別紙2-8）8月1日～8月31日'!D100:AH100,'（別紙2-9）9月1日～9月30日'!D100:AG100,'（別紙2-7）10月1日～10月31日'!D100:AH100,'（別紙2-8）11月1日～11月30日'!D100:AG100,'（別紙2-9）12月1日～12月31日'!D100:AH100,'（別紙2-10）1月1日～1月31日'!D100:AH100)</f>
        <v>0</v>
      </c>
      <c r="AK100" s="112" t="str">
        <f t="shared" si="3"/>
        <v/>
      </c>
      <c r="AL100" s="236" t="str">
        <f t="shared" si="4"/>
        <v/>
      </c>
      <c r="AM100" s="236"/>
    </row>
    <row r="101" spans="1:39" s="112" customFormat="1" ht="30" customHeight="1" x14ac:dyDescent="0.4">
      <c r="A101" s="35">
        <v>88</v>
      </c>
      <c r="B101" s="103" t="str">
        <f>IF('（別紙2-5）5月1日～5月31日'!B101="","",'（別紙2-5）5月1日～5月31日'!B101)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-5）5月1日～5月31日'!D101:AH101,'（別紙2-6）6月1日～6月30日'!D101:AG101,'（別紙2-7）7月1日～7月31日'!D101:AH101,'（別紙2-8）8月1日～8月31日'!D101:AH101,'（別紙2-9）9月1日～9月30日'!D101:AG101,'（別紙2-7）10月1日～10月31日'!D101:AH101,'（別紙2-8）11月1日～11月30日'!D101:AG101,'（別紙2-9）12月1日～12月31日'!D101:AH101,'（別紙2-10）1月1日～1月31日'!D101:AH101)</f>
        <v>0</v>
      </c>
      <c r="AK101" s="112" t="str">
        <f t="shared" si="3"/>
        <v/>
      </c>
      <c r="AL101" s="236" t="str">
        <f t="shared" si="4"/>
        <v/>
      </c>
      <c r="AM101" s="236"/>
    </row>
    <row r="102" spans="1:39" s="112" customFormat="1" ht="30" customHeight="1" x14ac:dyDescent="0.4">
      <c r="A102" s="35">
        <v>89</v>
      </c>
      <c r="B102" s="103" t="str">
        <f>IF('（別紙2-5）5月1日～5月31日'!B102="","",'（別紙2-5）5月1日～5月31日'!B102)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-5）5月1日～5月31日'!D102:AH102,'（別紙2-6）6月1日～6月30日'!D102:AG102,'（別紙2-7）7月1日～7月31日'!D102:AH102,'（別紙2-8）8月1日～8月31日'!D102:AH102,'（別紙2-9）9月1日～9月30日'!D102:AG102,'（別紙2-7）10月1日～10月31日'!D102:AH102,'（別紙2-8）11月1日～11月30日'!D102:AG102,'（別紙2-9）12月1日～12月31日'!D102:AH102,'（別紙2-10）1月1日～1月31日'!D102:AH102)</f>
        <v>0</v>
      </c>
      <c r="AK102" s="112" t="str">
        <f t="shared" si="3"/>
        <v/>
      </c>
      <c r="AL102" s="236" t="str">
        <f t="shared" si="4"/>
        <v/>
      </c>
      <c r="AM102" s="236"/>
    </row>
    <row r="103" spans="1:39" s="112" customFormat="1" ht="30" customHeight="1" thickBot="1" x14ac:dyDescent="0.45">
      <c r="A103" s="35">
        <v>90</v>
      </c>
      <c r="B103" s="104" t="str">
        <f>IF('（別紙2-5）5月1日～5月31日'!B103="","",'（別紙2-5）5月1日～5月31日'!B103)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-5）5月1日～5月31日'!D103:AH103,'（別紙2-6）6月1日～6月30日'!D103:AG103,'（別紙2-7）7月1日～7月31日'!D103:AH103,'（別紙2-8）8月1日～8月31日'!D103:AH103,'（別紙2-9）9月1日～9月30日'!D103:AG103,'（別紙2-7）10月1日～10月31日'!D103:AH103,'（別紙2-8）11月1日～11月30日'!D103:AG103,'（別紙2-9）12月1日～12月31日'!D103:AH103,'（別紙2-10）1月1日～1月31日'!D103:AH103)</f>
        <v>0</v>
      </c>
      <c r="AK103" s="112" t="str">
        <f t="shared" si="3"/>
        <v/>
      </c>
      <c r="AL103" s="236" t="str">
        <f t="shared" si="4"/>
        <v/>
      </c>
      <c r="AM103" s="236"/>
    </row>
    <row r="104" spans="1:39" s="112" customFormat="1" ht="30" customHeight="1" x14ac:dyDescent="0.4">
      <c r="A104" s="71">
        <v>91</v>
      </c>
      <c r="B104" s="105" t="str">
        <f>IF('（別紙2-5）5月1日～5月31日'!B104="","",'（別紙2-5）5月1日～5月31日'!B104)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-5）5月1日～5月31日'!D104:AH104,'（別紙2-6）6月1日～6月30日'!D104:AG104,'（別紙2-7）7月1日～7月31日'!D104:AH104,'（別紙2-8）8月1日～8月31日'!D104:AH104,'（別紙2-9）9月1日～9月30日'!D104:AG104,'（別紙2-7）10月1日～10月31日'!D104:AH104,'（別紙2-8）11月1日～11月30日'!D104:AG104,'（別紙2-9）12月1日～12月31日'!D104:AH104,'（別紙2-10）1月1日～1月31日'!D104:AH104)</f>
        <v>0</v>
      </c>
      <c r="AK104" s="112" t="str">
        <f t="shared" si="3"/>
        <v/>
      </c>
      <c r="AL104" s="236" t="str">
        <f t="shared" si="4"/>
        <v/>
      </c>
      <c r="AM104" s="236"/>
    </row>
    <row r="105" spans="1:39" s="112" customFormat="1" ht="30" customHeight="1" x14ac:dyDescent="0.4">
      <c r="A105" s="35">
        <v>92</v>
      </c>
      <c r="B105" s="103" t="str">
        <f>IF('（別紙2-5）5月1日～5月31日'!B105="","",'（別紙2-5）5月1日～5月31日'!B105)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-5）5月1日～5月31日'!D105:AH105,'（別紙2-6）6月1日～6月30日'!D105:AG105,'（別紙2-7）7月1日～7月31日'!D105:AH105,'（別紙2-8）8月1日～8月31日'!D105:AH105,'（別紙2-9）9月1日～9月30日'!D105:AG105,'（別紙2-7）10月1日～10月31日'!D105:AH105,'（別紙2-8）11月1日～11月30日'!D105:AG105,'（別紙2-9）12月1日～12月31日'!D105:AH105,'（別紙2-10）1月1日～1月31日'!D105:AH105)</f>
        <v>0</v>
      </c>
      <c r="AK105" s="112" t="str">
        <f t="shared" si="3"/>
        <v/>
      </c>
      <c r="AL105" s="236" t="str">
        <f t="shared" si="4"/>
        <v/>
      </c>
      <c r="AM105" s="236"/>
    </row>
    <row r="106" spans="1:39" s="112" customFormat="1" ht="30" customHeight="1" x14ac:dyDescent="0.4">
      <c r="A106" s="35">
        <v>93</v>
      </c>
      <c r="B106" s="103" t="str">
        <f>IF('（別紙2-5）5月1日～5月31日'!B106="","",'（別紙2-5）5月1日～5月31日'!B106)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-5）5月1日～5月31日'!D106:AH106,'（別紙2-6）6月1日～6月30日'!D106:AG106,'（別紙2-7）7月1日～7月31日'!D106:AH106,'（別紙2-8）8月1日～8月31日'!D106:AH106,'（別紙2-9）9月1日～9月30日'!D106:AG106,'（別紙2-7）10月1日～10月31日'!D106:AH106,'（別紙2-8）11月1日～11月30日'!D106:AG106,'（別紙2-9）12月1日～12月31日'!D106:AH106,'（別紙2-10）1月1日～1月31日'!D106:AH106)</f>
        <v>0</v>
      </c>
      <c r="AK106" s="112" t="str">
        <f t="shared" si="3"/>
        <v/>
      </c>
      <c r="AL106" s="236" t="str">
        <f t="shared" si="4"/>
        <v/>
      </c>
      <c r="AM106" s="236"/>
    </row>
    <row r="107" spans="1:39" s="112" customFormat="1" ht="30" customHeight="1" x14ac:dyDescent="0.4">
      <c r="A107" s="35">
        <v>94</v>
      </c>
      <c r="B107" s="103" t="str">
        <f>IF('（別紙2-5）5月1日～5月31日'!B107="","",'（別紙2-5）5月1日～5月31日'!B107)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-5）5月1日～5月31日'!D107:AH107,'（別紙2-6）6月1日～6月30日'!D107:AG107,'（別紙2-7）7月1日～7月31日'!D107:AH107,'（別紙2-8）8月1日～8月31日'!D107:AH107,'（別紙2-9）9月1日～9月30日'!D107:AG107,'（別紙2-7）10月1日～10月31日'!D107:AH107,'（別紙2-8）11月1日～11月30日'!D107:AG107,'（別紙2-9）12月1日～12月31日'!D107:AH107,'（別紙2-10）1月1日～1月31日'!D107:AH107)</f>
        <v>0</v>
      </c>
      <c r="AK107" s="112" t="str">
        <f t="shared" si="3"/>
        <v/>
      </c>
      <c r="AL107" s="236" t="str">
        <f t="shared" si="4"/>
        <v/>
      </c>
      <c r="AM107" s="236"/>
    </row>
    <row r="108" spans="1:39" s="112" customFormat="1" ht="30" customHeight="1" thickBot="1" x14ac:dyDescent="0.45">
      <c r="A108" s="37">
        <v>95</v>
      </c>
      <c r="B108" s="104" t="str">
        <f>IF('（別紙2-5）5月1日～5月31日'!B108="","",'（別紙2-5）5月1日～5月31日'!B108)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-5）5月1日～5月31日'!D108:AH108,'（別紙2-6）6月1日～6月30日'!D108:AG108,'（別紙2-7）7月1日～7月31日'!D108:AH108,'（別紙2-8）8月1日～8月31日'!D108:AH108,'（別紙2-9）9月1日～9月30日'!D108:AG108,'（別紙2-7）10月1日～10月31日'!D108:AH108,'（別紙2-8）11月1日～11月30日'!D108:AG108,'（別紙2-9）12月1日～12月31日'!D108:AH108,'（別紙2-10）1月1日～1月31日'!D108:AH108)</f>
        <v>0</v>
      </c>
      <c r="AK108" s="112" t="str">
        <f t="shared" si="3"/>
        <v/>
      </c>
      <c r="AL108" s="236" t="str">
        <f t="shared" si="4"/>
        <v/>
      </c>
      <c r="AM108" s="236"/>
    </row>
    <row r="109" spans="1:39" s="112" customFormat="1" ht="30" customHeight="1" x14ac:dyDescent="0.4">
      <c r="A109" s="64">
        <v>96</v>
      </c>
      <c r="B109" s="105" t="str">
        <f>IF('（別紙2-5）5月1日～5月31日'!B109="","",'（別紙2-5）5月1日～5月31日'!B109)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-5）5月1日～5月31日'!D109:AH109,'（別紙2-6）6月1日～6月30日'!D109:AG109,'（別紙2-7）7月1日～7月31日'!D109:AH109,'（別紙2-8）8月1日～8月31日'!D109:AH109,'（別紙2-9）9月1日～9月30日'!D109:AG109,'（別紙2-7）10月1日～10月31日'!D109:AH109,'（別紙2-8）11月1日～11月30日'!D109:AG109,'（別紙2-9）12月1日～12月31日'!D109:AH109,'（別紙2-10）1月1日～1月31日'!D109:AH109)</f>
        <v>0</v>
      </c>
      <c r="AK109" s="112" t="str">
        <f t="shared" si="3"/>
        <v/>
      </c>
      <c r="AL109" s="236" t="str">
        <f t="shared" si="4"/>
        <v/>
      </c>
      <c r="AM109" s="236"/>
    </row>
    <row r="110" spans="1:39" s="112" customFormat="1" ht="30" customHeight="1" x14ac:dyDescent="0.4">
      <c r="A110" s="35">
        <v>97</v>
      </c>
      <c r="B110" s="103" t="str">
        <f>IF('（別紙2-5）5月1日～5月31日'!B110="","",'（別紙2-5）5月1日～5月31日'!B110)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-5）5月1日～5月31日'!D110:AH110,'（別紙2-6）6月1日～6月30日'!D110:AG110,'（別紙2-7）7月1日～7月31日'!D110:AH110,'（別紙2-8）8月1日～8月31日'!D110:AH110,'（別紙2-9）9月1日～9月30日'!D110:AG110,'（別紙2-7）10月1日～10月31日'!D110:AH110,'（別紙2-8）11月1日～11月30日'!D110:AG110,'（別紙2-9）12月1日～12月31日'!D110:AH110,'（別紙2-10）1月1日～1月31日'!D110:AH110)</f>
        <v>0</v>
      </c>
      <c r="AK110" s="112" t="str">
        <f t="shared" si="3"/>
        <v/>
      </c>
      <c r="AL110" s="236" t="str">
        <f t="shared" si="4"/>
        <v/>
      </c>
      <c r="AM110" s="236"/>
    </row>
    <row r="111" spans="1:39" s="112" customFormat="1" ht="30" customHeight="1" x14ac:dyDescent="0.4">
      <c r="A111" s="35">
        <v>98</v>
      </c>
      <c r="B111" s="103" t="str">
        <f>IF('（別紙2-5）5月1日～5月31日'!B111="","",'（別紙2-5）5月1日～5月31日'!B111)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-5）5月1日～5月31日'!D111:AH111,'（別紙2-6）6月1日～6月30日'!D111:AG111,'（別紙2-7）7月1日～7月31日'!D111:AH111,'（別紙2-8）8月1日～8月31日'!D111:AH111,'（別紙2-9）9月1日～9月30日'!D111:AG111,'（別紙2-7）10月1日～10月31日'!D111:AH111,'（別紙2-8）11月1日～11月30日'!D111:AG111,'（別紙2-9）12月1日～12月31日'!D111:AH111,'（別紙2-10）1月1日～1月31日'!D111:AH111)</f>
        <v>0</v>
      </c>
      <c r="AK111" s="112" t="str">
        <f t="shared" si="3"/>
        <v/>
      </c>
      <c r="AL111" s="236" t="str">
        <f t="shared" si="4"/>
        <v/>
      </c>
      <c r="AM111" s="236"/>
    </row>
    <row r="112" spans="1:39" s="112" customFormat="1" ht="30" customHeight="1" x14ac:dyDescent="0.4">
      <c r="A112" s="35">
        <v>99</v>
      </c>
      <c r="B112" s="103" t="str">
        <f>IF('（別紙2-5）5月1日～5月31日'!B112="","",'（別紙2-5）5月1日～5月31日'!B112)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-5）5月1日～5月31日'!D112:AH112,'（別紙2-6）6月1日～6月30日'!D112:AG112,'（別紙2-7）7月1日～7月31日'!D112:AH112,'（別紙2-8）8月1日～8月31日'!D112:AH112,'（別紙2-9）9月1日～9月30日'!D112:AG112,'（別紙2-7）10月1日～10月31日'!D112:AH112,'（別紙2-8）11月1日～11月30日'!D112:AG112,'（別紙2-9）12月1日～12月31日'!D112:AH112,'（別紙2-10）1月1日～1月31日'!D112:AH112)</f>
        <v>0</v>
      </c>
      <c r="AK112" s="112" t="str">
        <f t="shared" si="3"/>
        <v/>
      </c>
      <c r="AL112" s="236" t="str">
        <f t="shared" si="4"/>
        <v/>
      </c>
      <c r="AM112" s="236"/>
    </row>
    <row r="113" spans="1:39" s="112" customFormat="1" ht="30" customHeight="1" thickBot="1" x14ac:dyDescent="0.45">
      <c r="A113" s="35">
        <v>100</v>
      </c>
      <c r="B113" s="104" t="str">
        <f>IF('（別紙2-5）5月1日～5月31日'!B113="","",'（別紙2-5）5月1日～5月31日'!B113)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-5）5月1日～5月31日'!D113:AH113,'（別紙2-6）6月1日～6月30日'!D113:AG113,'（別紙2-7）7月1日～7月31日'!D113:AH113,'（別紙2-8）8月1日～8月31日'!D113:AH113,'（別紙2-9）9月1日～9月30日'!D113:AG113,'（別紙2-7）10月1日～10月31日'!D113:AH113,'（別紙2-8）11月1日～11月30日'!D113:AG113,'（別紙2-9）12月1日～12月31日'!D113:AH113,'（別紙2-10）1月1日～1月31日'!D113:AH113)</f>
        <v>0</v>
      </c>
      <c r="AK113" s="112" t="str">
        <f t="shared" si="3"/>
        <v/>
      </c>
      <c r="AL113" s="236" t="str">
        <f t="shared" si="4"/>
        <v/>
      </c>
      <c r="AM113" s="236"/>
    </row>
    <row r="114" spans="1:39" s="112" customFormat="1" ht="30" customHeight="1" x14ac:dyDescent="0.4">
      <c r="A114" s="71">
        <v>101</v>
      </c>
      <c r="B114" s="105" t="str">
        <f>IF('（別紙2-5）5月1日～5月31日'!B114="","",'（別紙2-5）5月1日～5月31日'!B114)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-5）5月1日～5月31日'!D114:AH114,'（別紙2-6）6月1日～6月30日'!D114:AG114,'（別紙2-7）7月1日～7月31日'!D114:AH114,'（別紙2-8）8月1日～8月31日'!D114:AH114,'（別紙2-9）9月1日～9月30日'!D114:AG114,'（別紙2-7）10月1日～10月31日'!D114:AH114,'（別紙2-8）11月1日～11月30日'!D114:AG114,'（別紙2-9）12月1日～12月31日'!D114:AH114,'（別紙2-10）1月1日～1月31日'!D114:AH114)</f>
        <v>0</v>
      </c>
      <c r="AK114" s="112" t="str">
        <f t="shared" si="3"/>
        <v/>
      </c>
      <c r="AL114" s="236" t="str">
        <f t="shared" si="4"/>
        <v/>
      </c>
      <c r="AM114" s="236"/>
    </row>
    <row r="115" spans="1:39" s="112" customFormat="1" ht="30" customHeight="1" x14ac:dyDescent="0.4">
      <c r="A115" s="35">
        <v>102</v>
      </c>
      <c r="B115" s="103" t="str">
        <f>IF('（別紙2-5）5月1日～5月31日'!B115="","",'（別紙2-5）5月1日～5月31日'!B115)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-5）5月1日～5月31日'!D115:AH115,'（別紙2-6）6月1日～6月30日'!D115:AG115,'（別紙2-7）7月1日～7月31日'!D115:AH115,'（別紙2-8）8月1日～8月31日'!D115:AH115,'（別紙2-9）9月1日～9月30日'!D115:AG115,'（別紙2-7）10月1日～10月31日'!D115:AH115,'（別紙2-8）11月1日～11月30日'!D115:AG115,'（別紙2-9）12月1日～12月31日'!D115:AH115,'（別紙2-10）1月1日～1月31日'!D115:AH115)</f>
        <v>0</v>
      </c>
      <c r="AK115" s="112" t="str">
        <f t="shared" si="3"/>
        <v/>
      </c>
      <c r="AL115" s="236" t="str">
        <f t="shared" si="4"/>
        <v/>
      </c>
      <c r="AM115" s="236"/>
    </row>
    <row r="116" spans="1:39" s="112" customFormat="1" ht="30" customHeight="1" x14ac:dyDescent="0.4">
      <c r="A116" s="35">
        <v>103</v>
      </c>
      <c r="B116" s="103" t="str">
        <f>IF('（別紙2-5）5月1日～5月31日'!B116="","",'（別紙2-5）5月1日～5月31日'!B116)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-5）5月1日～5月31日'!D116:AH116,'（別紙2-6）6月1日～6月30日'!D116:AG116,'（別紙2-7）7月1日～7月31日'!D116:AH116,'（別紙2-8）8月1日～8月31日'!D116:AH116,'（別紙2-9）9月1日～9月30日'!D116:AG116,'（別紙2-7）10月1日～10月31日'!D116:AH116,'（別紙2-8）11月1日～11月30日'!D116:AG116,'（別紙2-9）12月1日～12月31日'!D116:AH116,'（別紙2-10）1月1日～1月31日'!D116:AH116)</f>
        <v>0</v>
      </c>
      <c r="AK116" s="112" t="str">
        <f t="shared" si="3"/>
        <v/>
      </c>
      <c r="AL116" s="236" t="str">
        <f t="shared" si="4"/>
        <v/>
      </c>
      <c r="AM116" s="236"/>
    </row>
    <row r="117" spans="1:39" s="112" customFormat="1" ht="30" customHeight="1" x14ac:dyDescent="0.4">
      <c r="A117" s="35">
        <v>104</v>
      </c>
      <c r="B117" s="103" t="str">
        <f>IF('（別紙2-5）5月1日～5月31日'!B117="","",'（別紙2-5）5月1日～5月31日'!B117)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-5）5月1日～5月31日'!D117:AH117,'（別紙2-6）6月1日～6月30日'!D117:AG117,'（別紙2-7）7月1日～7月31日'!D117:AH117,'（別紙2-8）8月1日～8月31日'!D117:AH117,'（別紙2-9）9月1日～9月30日'!D117:AG117,'（別紙2-7）10月1日～10月31日'!D117:AH117,'（別紙2-8）11月1日～11月30日'!D117:AG117,'（別紙2-9）12月1日～12月31日'!D117:AH117,'（別紙2-10）1月1日～1月31日'!D117:AH117)</f>
        <v>0</v>
      </c>
      <c r="AK117" s="112" t="str">
        <f t="shared" si="3"/>
        <v/>
      </c>
      <c r="AL117" s="236" t="str">
        <f t="shared" si="4"/>
        <v/>
      </c>
      <c r="AM117" s="236"/>
    </row>
    <row r="118" spans="1:39" s="112" customFormat="1" ht="30" customHeight="1" thickBot="1" x14ac:dyDescent="0.45">
      <c r="A118" s="37">
        <v>105</v>
      </c>
      <c r="B118" s="106" t="str">
        <f>IF('（別紙2-5）5月1日～5月31日'!B118="","",'（別紙2-5）5月1日～5月31日'!B118)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-5）5月1日～5月31日'!D118:AH118,'（別紙2-6）6月1日～6月30日'!D118:AG118,'（別紙2-7）7月1日～7月31日'!D118:AH118,'（別紙2-8）8月1日～8月31日'!D118:AH118,'（別紙2-9）9月1日～9月30日'!D118:AG118,'（別紙2-7）10月1日～10月31日'!D118:AH118,'（別紙2-8）11月1日～11月30日'!D118:AG118,'（別紙2-9）12月1日～12月31日'!D118:AH118,'（別紙2-10）1月1日～1月31日'!D118:AH118)</f>
        <v>0</v>
      </c>
      <c r="AK118" s="112" t="str">
        <f t="shared" si="3"/>
        <v/>
      </c>
      <c r="AL118" s="236" t="str">
        <f t="shared" si="4"/>
        <v/>
      </c>
      <c r="AM118" s="236"/>
    </row>
    <row r="119" spans="1:39" s="112" customFormat="1" ht="30" customHeight="1" x14ac:dyDescent="0.4">
      <c r="A119" s="64">
        <v>106</v>
      </c>
      <c r="B119" s="103" t="str">
        <f>IF('（別紙2-5）5月1日～5月31日'!B119="","",'（別紙2-5）5月1日～5月31日'!B119)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-5）5月1日～5月31日'!D119:AH119,'（別紙2-6）6月1日～6月30日'!D119:AG119,'（別紙2-7）7月1日～7月31日'!D119:AH119,'（別紙2-8）8月1日～8月31日'!D119:AH119,'（別紙2-9）9月1日～9月30日'!D119:AG119,'（別紙2-7）10月1日～10月31日'!D119:AH119,'（別紙2-8）11月1日～11月30日'!D119:AG119,'（別紙2-9）12月1日～12月31日'!D119:AH119,'（別紙2-10）1月1日～1月31日'!D119:AH119)</f>
        <v>0</v>
      </c>
      <c r="AK119" s="112" t="str">
        <f t="shared" si="3"/>
        <v/>
      </c>
      <c r="AL119" s="236" t="str">
        <f t="shared" si="4"/>
        <v/>
      </c>
      <c r="AM119" s="236"/>
    </row>
    <row r="120" spans="1:39" s="112" customFormat="1" ht="30" customHeight="1" x14ac:dyDescent="0.4">
      <c r="A120" s="35">
        <v>107</v>
      </c>
      <c r="B120" s="103" t="str">
        <f>IF('（別紙2-5）5月1日～5月31日'!B120="","",'（別紙2-5）5月1日～5月31日'!B120)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-5）5月1日～5月31日'!D120:AH120,'（別紙2-6）6月1日～6月30日'!D120:AG120,'（別紙2-7）7月1日～7月31日'!D120:AH120,'（別紙2-8）8月1日～8月31日'!D120:AH120,'（別紙2-9）9月1日～9月30日'!D120:AG120,'（別紙2-7）10月1日～10月31日'!D120:AH120,'（別紙2-8）11月1日～11月30日'!D120:AG120,'（別紙2-9）12月1日～12月31日'!D120:AH120,'（別紙2-10）1月1日～1月31日'!D120:AH120)</f>
        <v>0</v>
      </c>
      <c r="AK120" s="112" t="str">
        <f t="shared" si="3"/>
        <v/>
      </c>
      <c r="AL120" s="236" t="str">
        <f t="shared" si="4"/>
        <v/>
      </c>
      <c r="AM120" s="236"/>
    </row>
    <row r="121" spans="1:39" s="112" customFormat="1" ht="30" customHeight="1" x14ac:dyDescent="0.4">
      <c r="A121" s="35">
        <v>108</v>
      </c>
      <c r="B121" s="103" t="str">
        <f>IF('（別紙2-5）5月1日～5月31日'!B121="","",'（別紙2-5）5月1日～5月31日'!B121)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-5）5月1日～5月31日'!D121:AH121,'（別紙2-6）6月1日～6月30日'!D121:AG121,'（別紙2-7）7月1日～7月31日'!D121:AH121,'（別紙2-8）8月1日～8月31日'!D121:AH121,'（別紙2-9）9月1日～9月30日'!D121:AG121,'（別紙2-7）10月1日～10月31日'!D121:AH121,'（別紙2-8）11月1日～11月30日'!D121:AG121,'（別紙2-9）12月1日～12月31日'!D121:AH121,'（別紙2-10）1月1日～1月31日'!D121:AH121)</f>
        <v>0</v>
      </c>
      <c r="AK121" s="112" t="str">
        <f t="shared" si="3"/>
        <v/>
      </c>
      <c r="AL121" s="236" t="str">
        <f t="shared" si="4"/>
        <v/>
      </c>
      <c r="AM121" s="236"/>
    </row>
    <row r="122" spans="1:39" s="112" customFormat="1" ht="30" customHeight="1" x14ac:dyDescent="0.4">
      <c r="A122" s="35">
        <v>109</v>
      </c>
      <c r="B122" s="103" t="str">
        <f>IF('（別紙2-5）5月1日～5月31日'!B122="","",'（別紙2-5）5月1日～5月31日'!B122)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-5）5月1日～5月31日'!D122:AH122,'（別紙2-6）6月1日～6月30日'!D122:AG122,'（別紙2-7）7月1日～7月31日'!D122:AH122,'（別紙2-8）8月1日～8月31日'!D122:AH122,'（別紙2-9）9月1日～9月30日'!D122:AG122,'（別紙2-7）10月1日～10月31日'!D122:AH122,'（別紙2-8）11月1日～11月30日'!D122:AG122,'（別紙2-9）12月1日～12月31日'!D122:AH122,'（別紙2-10）1月1日～1月31日'!D122:AH122)</f>
        <v>0</v>
      </c>
      <c r="AK122" s="112" t="str">
        <f t="shared" si="3"/>
        <v/>
      </c>
      <c r="AL122" s="236" t="str">
        <f t="shared" si="4"/>
        <v/>
      </c>
      <c r="AM122" s="236"/>
    </row>
    <row r="123" spans="1:39" s="112" customFormat="1" ht="30" customHeight="1" thickBot="1" x14ac:dyDescent="0.45">
      <c r="A123" s="35">
        <v>110</v>
      </c>
      <c r="B123" s="104" t="str">
        <f>IF('（別紙2-5）5月1日～5月31日'!B123="","",'（別紙2-5）5月1日～5月31日'!B123)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-5）5月1日～5月31日'!D123:AH123,'（別紙2-6）6月1日～6月30日'!D123:AG123,'（別紙2-7）7月1日～7月31日'!D123:AH123,'（別紙2-8）8月1日～8月31日'!D123:AH123,'（別紙2-9）9月1日～9月30日'!D123:AG123,'（別紙2-7）10月1日～10月31日'!D123:AH123,'（別紙2-8）11月1日～11月30日'!D123:AG123,'（別紙2-9）12月1日～12月31日'!D123:AH123,'（別紙2-10）1月1日～1月31日'!D123:AH123)</f>
        <v>0</v>
      </c>
      <c r="AK123" s="112" t="str">
        <f t="shared" si="3"/>
        <v/>
      </c>
      <c r="AL123" s="236" t="str">
        <f t="shared" si="4"/>
        <v/>
      </c>
      <c r="AM123" s="236"/>
    </row>
    <row r="124" spans="1:39" s="112" customFormat="1" ht="30" customHeight="1" x14ac:dyDescent="0.4">
      <c r="A124" s="71">
        <v>111</v>
      </c>
      <c r="B124" s="105" t="str">
        <f>IF('（別紙2-5）5月1日～5月31日'!B124="","",'（別紙2-5）5月1日～5月31日'!B124)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-5）5月1日～5月31日'!D124:AH124,'（別紙2-6）6月1日～6月30日'!D124:AG124,'（別紙2-7）7月1日～7月31日'!D124:AH124,'（別紙2-8）8月1日～8月31日'!D124:AH124,'（別紙2-9）9月1日～9月30日'!D124:AG124,'（別紙2-7）10月1日～10月31日'!D124:AH124,'（別紙2-8）11月1日～11月30日'!D124:AG124,'（別紙2-9）12月1日～12月31日'!D124:AH124,'（別紙2-10）1月1日～1月31日'!D124:AH124)</f>
        <v>0</v>
      </c>
      <c r="AK124" s="112" t="str">
        <f t="shared" si="3"/>
        <v/>
      </c>
      <c r="AL124" s="236" t="str">
        <f t="shared" si="4"/>
        <v/>
      </c>
      <c r="AM124" s="236"/>
    </row>
    <row r="125" spans="1:39" s="112" customFormat="1" ht="30" customHeight="1" x14ac:dyDescent="0.4">
      <c r="A125" s="35">
        <v>112</v>
      </c>
      <c r="B125" s="103" t="str">
        <f>IF('（別紙2-5）5月1日～5月31日'!B125="","",'（別紙2-5）5月1日～5月31日'!B125)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-5）5月1日～5月31日'!D125:AH125,'（別紙2-6）6月1日～6月30日'!D125:AG125,'（別紙2-7）7月1日～7月31日'!D125:AH125,'（別紙2-8）8月1日～8月31日'!D125:AH125,'（別紙2-9）9月1日～9月30日'!D125:AG125,'（別紙2-7）10月1日～10月31日'!D125:AH125,'（別紙2-8）11月1日～11月30日'!D125:AG125,'（別紙2-9）12月1日～12月31日'!D125:AH125,'（別紙2-10）1月1日～1月31日'!D125:AH125)</f>
        <v>0</v>
      </c>
      <c r="AK125" s="112" t="str">
        <f t="shared" si="3"/>
        <v/>
      </c>
      <c r="AL125" s="236" t="str">
        <f t="shared" si="4"/>
        <v/>
      </c>
      <c r="AM125" s="236"/>
    </row>
    <row r="126" spans="1:39" s="112" customFormat="1" ht="30" customHeight="1" x14ac:dyDescent="0.4">
      <c r="A126" s="35">
        <v>113</v>
      </c>
      <c r="B126" s="103" t="str">
        <f>IF('（別紙2-5）5月1日～5月31日'!B126="","",'（別紙2-5）5月1日～5月31日'!B126)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-5）5月1日～5月31日'!D126:AH126,'（別紙2-6）6月1日～6月30日'!D126:AG126,'（別紙2-7）7月1日～7月31日'!D126:AH126,'（別紙2-8）8月1日～8月31日'!D126:AH126,'（別紙2-9）9月1日～9月30日'!D126:AG126,'（別紙2-7）10月1日～10月31日'!D126:AH126,'（別紙2-8）11月1日～11月30日'!D126:AG126,'（別紙2-9）12月1日～12月31日'!D126:AH126,'（別紙2-10）1月1日～1月31日'!D126:AH126)</f>
        <v>0</v>
      </c>
      <c r="AK126" s="112" t="str">
        <f t="shared" si="3"/>
        <v/>
      </c>
      <c r="AL126" s="236" t="str">
        <f t="shared" si="4"/>
        <v/>
      </c>
      <c r="AM126" s="236"/>
    </row>
    <row r="127" spans="1:39" s="112" customFormat="1" ht="30" customHeight="1" x14ac:dyDescent="0.4">
      <c r="A127" s="35">
        <v>114</v>
      </c>
      <c r="B127" s="103" t="str">
        <f>IF('（別紙2-5）5月1日～5月31日'!B127="","",'（別紙2-5）5月1日～5月31日'!B127)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-5）5月1日～5月31日'!D127:AH127,'（別紙2-6）6月1日～6月30日'!D127:AG127,'（別紙2-7）7月1日～7月31日'!D127:AH127,'（別紙2-8）8月1日～8月31日'!D127:AH127,'（別紙2-9）9月1日～9月30日'!D127:AG127,'（別紙2-7）10月1日～10月31日'!D127:AH127,'（別紙2-8）11月1日～11月30日'!D127:AG127,'（別紙2-9）12月1日～12月31日'!D127:AH127,'（別紙2-10）1月1日～1月31日'!D127:AH127)</f>
        <v>0</v>
      </c>
      <c r="AK127" s="112" t="str">
        <f t="shared" si="3"/>
        <v/>
      </c>
      <c r="AL127" s="236" t="str">
        <f t="shared" si="4"/>
        <v/>
      </c>
      <c r="AM127" s="236"/>
    </row>
    <row r="128" spans="1:39" s="112" customFormat="1" ht="30" customHeight="1" thickBot="1" x14ac:dyDescent="0.45">
      <c r="A128" s="37">
        <v>115</v>
      </c>
      <c r="B128" s="104" t="str">
        <f>IF('（別紙2-5）5月1日～5月31日'!B128="","",'（別紙2-5）5月1日～5月31日'!B128)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-5）5月1日～5月31日'!D128:AH128,'（別紙2-6）6月1日～6月30日'!D128:AG128,'（別紙2-7）7月1日～7月31日'!D128:AH128,'（別紙2-8）8月1日～8月31日'!D128:AH128,'（別紙2-9）9月1日～9月30日'!D128:AG128,'（別紙2-7）10月1日～10月31日'!D128:AH128,'（別紙2-8）11月1日～11月30日'!D128:AG128,'（別紙2-9）12月1日～12月31日'!D128:AH128,'（別紙2-10）1月1日～1月31日'!D128:AH128)</f>
        <v>0</v>
      </c>
      <c r="AK128" s="112" t="str">
        <f t="shared" si="3"/>
        <v/>
      </c>
      <c r="AL128" s="236" t="str">
        <f t="shared" si="4"/>
        <v/>
      </c>
      <c r="AM128" s="236"/>
    </row>
    <row r="129" spans="1:39" s="112" customFormat="1" ht="30" customHeight="1" x14ac:dyDescent="0.4">
      <c r="A129" s="64">
        <v>116</v>
      </c>
      <c r="B129" s="105" t="str">
        <f>IF('（別紙2-5）5月1日～5月31日'!B129="","",'（別紙2-5）5月1日～5月31日'!B129)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-5）5月1日～5月31日'!D129:AH129,'（別紙2-6）6月1日～6月30日'!D129:AG129,'（別紙2-7）7月1日～7月31日'!D129:AH129,'（別紙2-8）8月1日～8月31日'!D129:AH129,'（別紙2-9）9月1日～9月30日'!D129:AG129,'（別紙2-7）10月1日～10月31日'!D129:AH129,'（別紙2-8）11月1日～11月30日'!D129:AG129,'（別紙2-9）12月1日～12月31日'!D129:AH129,'（別紙2-10）1月1日～1月31日'!D129:AH129)</f>
        <v>0</v>
      </c>
      <c r="AK129" s="112" t="str">
        <f t="shared" si="3"/>
        <v/>
      </c>
      <c r="AL129" s="236" t="str">
        <f t="shared" si="4"/>
        <v/>
      </c>
      <c r="AM129" s="236"/>
    </row>
    <row r="130" spans="1:39" s="112" customFormat="1" ht="30" customHeight="1" x14ac:dyDescent="0.4">
      <c r="A130" s="35">
        <v>117</v>
      </c>
      <c r="B130" s="103" t="str">
        <f>IF('（別紙2-5）5月1日～5月31日'!B130="","",'（別紙2-5）5月1日～5月31日'!B130)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-5）5月1日～5月31日'!D130:AH130,'（別紙2-6）6月1日～6月30日'!D130:AG130,'（別紙2-7）7月1日～7月31日'!D130:AH130,'（別紙2-8）8月1日～8月31日'!D130:AH130,'（別紙2-9）9月1日～9月30日'!D130:AG130,'（別紙2-7）10月1日～10月31日'!D130:AH130,'（別紙2-8）11月1日～11月30日'!D130:AG130,'（別紙2-9）12月1日～12月31日'!D130:AH130,'（別紙2-10）1月1日～1月31日'!D130:AH130)</f>
        <v>0</v>
      </c>
      <c r="AK130" s="112" t="str">
        <f t="shared" si="3"/>
        <v/>
      </c>
      <c r="AL130" s="236" t="str">
        <f t="shared" si="4"/>
        <v/>
      </c>
      <c r="AM130" s="236"/>
    </row>
    <row r="131" spans="1:39" s="112" customFormat="1" ht="30" customHeight="1" x14ac:dyDescent="0.4">
      <c r="A131" s="35">
        <v>118</v>
      </c>
      <c r="B131" s="103" t="str">
        <f>IF('（別紙2-5）5月1日～5月31日'!B131="","",'（別紙2-5）5月1日～5月31日'!B131)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-5）5月1日～5月31日'!D131:AH131,'（別紙2-6）6月1日～6月30日'!D131:AG131,'（別紙2-7）7月1日～7月31日'!D131:AH131,'（別紙2-8）8月1日～8月31日'!D131:AH131,'（別紙2-9）9月1日～9月30日'!D131:AG131,'（別紙2-7）10月1日～10月31日'!D131:AH131,'（別紙2-8）11月1日～11月30日'!D131:AG131,'（別紙2-9）12月1日～12月31日'!D131:AH131,'（別紙2-10）1月1日～1月31日'!D131:AH131)</f>
        <v>0</v>
      </c>
      <c r="AK131" s="112" t="str">
        <f t="shared" si="3"/>
        <v/>
      </c>
      <c r="AL131" s="236" t="str">
        <f t="shared" si="4"/>
        <v/>
      </c>
      <c r="AM131" s="236"/>
    </row>
    <row r="132" spans="1:39" s="112" customFormat="1" ht="30" customHeight="1" x14ac:dyDescent="0.4">
      <c r="A132" s="35">
        <v>119</v>
      </c>
      <c r="B132" s="103" t="str">
        <f>IF('（別紙2-5）5月1日～5月31日'!B132="","",'（別紙2-5）5月1日～5月31日'!B132)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-5）5月1日～5月31日'!D132:AH132,'（別紙2-6）6月1日～6月30日'!D132:AG132,'（別紙2-7）7月1日～7月31日'!D132:AH132,'（別紙2-8）8月1日～8月31日'!D132:AH132,'（別紙2-9）9月1日～9月30日'!D132:AG132,'（別紙2-7）10月1日～10月31日'!D132:AH132,'（別紙2-8）11月1日～11月30日'!D132:AG132,'（別紙2-9）12月1日～12月31日'!D132:AH132,'（別紙2-10）1月1日～1月31日'!D132:AH132)</f>
        <v>0</v>
      </c>
      <c r="AK132" s="112" t="str">
        <f t="shared" si="3"/>
        <v/>
      </c>
      <c r="AL132" s="236" t="str">
        <f t="shared" si="4"/>
        <v/>
      </c>
      <c r="AM132" s="236"/>
    </row>
    <row r="133" spans="1:39" s="112" customFormat="1" ht="30" customHeight="1" thickBot="1" x14ac:dyDescent="0.45">
      <c r="A133" s="35">
        <v>120</v>
      </c>
      <c r="B133" s="104" t="str">
        <f>IF('（別紙2-5）5月1日～5月31日'!B133="","",'（別紙2-5）5月1日～5月31日'!B133)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-5）5月1日～5月31日'!D133:AH133,'（別紙2-6）6月1日～6月30日'!D133:AG133,'（別紙2-7）7月1日～7月31日'!D133:AH133,'（別紙2-8）8月1日～8月31日'!D133:AH133,'（別紙2-9）9月1日～9月30日'!D133:AG133,'（別紙2-7）10月1日～10月31日'!D133:AH133,'（別紙2-8）11月1日～11月30日'!D133:AG133,'（別紙2-9）12月1日～12月31日'!D133:AH133,'（別紙2-10）1月1日～1月31日'!D133:AH133)</f>
        <v>0</v>
      </c>
      <c r="AK133" s="112" t="str">
        <f t="shared" si="3"/>
        <v/>
      </c>
      <c r="AL133" s="236" t="str">
        <f t="shared" si="4"/>
        <v/>
      </c>
      <c r="AM133" s="236"/>
    </row>
    <row r="134" spans="1:39" s="112" customFormat="1" ht="30" customHeight="1" x14ac:dyDescent="0.4">
      <c r="A134" s="71">
        <v>121</v>
      </c>
      <c r="B134" s="105" t="str">
        <f>IF('（別紙2-5）5月1日～5月31日'!B134="","",'（別紙2-5）5月1日～5月31日'!B134)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-5）5月1日～5月31日'!D134:AH134,'（別紙2-6）6月1日～6月30日'!D134:AG134,'（別紙2-7）7月1日～7月31日'!D134:AH134,'（別紙2-8）8月1日～8月31日'!D134:AH134,'（別紙2-9）9月1日～9月30日'!D134:AG134,'（別紙2-7）10月1日～10月31日'!D134:AH134,'（別紙2-8）11月1日～11月30日'!D134:AG134,'（別紙2-9）12月1日～12月31日'!D134:AH134,'（別紙2-10）1月1日～1月31日'!D134:AH134)</f>
        <v>0</v>
      </c>
      <c r="AK134" s="112" t="str">
        <f t="shared" si="3"/>
        <v/>
      </c>
      <c r="AL134" s="236" t="str">
        <f t="shared" si="4"/>
        <v/>
      </c>
      <c r="AM134" s="236"/>
    </row>
    <row r="135" spans="1:39" s="112" customFormat="1" ht="30" customHeight="1" x14ac:dyDescent="0.4">
      <c r="A135" s="35">
        <v>122</v>
      </c>
      <c r="B135" s="103" t="str">
        <f>IF('（別紙2-5）5月1日～5月31日'!B135="","",'（別紙2-5）5月1日～5月31日'!B135)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-5）5月1日～5月31日'!D135:AH135,'（別紙2-6）6月1日～6月30日'!D135:AG135,'（別紙2-7）7月1日～7月31日'!D135:AH135,'（別紙2-8）8月1日～8月31日'!D135:AH135,'（別紙2-9）9月1日～9月30日'!D135:AG135,'（別紙2-7）10月1日～10月31日'!D135:AH135,'（別紙2-8）11月1日～11月30日'!D135:AG135,'（別紙2-9）12月1日～12月31日'!D135:AH135,'（別紙2-10）1月1日～1月31日'!D135:AH135)</f>
        <v>0</v>
      </c>
      <c r="AK135" s="112" t="str">
        <f t="shared" si="3"/>
        <v/>
      </c>
      <c r="AL135" s="236" t="str">
        <f t="shared" si="4"/>
        <v/>
      </c>
      <c r="AM135" s="236"/>
    </row>
    <row r="136" spans="1:39" s="112" customFormat="1" ht="30" customHeight="1" x14ac:dyDescent="0.4">
      <c r="A136" s="35">
        <v>123</v>
      </c>
      <c r="B136" s="103" t="str">
        <f>IF('（別紙2-5）5月1日～5月31日'!B136="","",'（別紙2-5）5月1日～5月31日'!B136)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-5）5月1日～5月31日'!D136:AH136,'（別紙2-6）6月1日～6月30日'!D136:AG136,'（別紙2-7）7月1日～7月31日'!D136:AH136,'（別紙2-8）8月1日～8月31日'!D136:AH136,'（別紙2-9）9月1日～9月30日'!D136:AG136,'（別紙2-7）10月1日～10月31日'!D136:AH136,'（別紙2-8）11月1日～11月30日'!D136:AG136,'（別紙2-9）12月1日～12月31日'!D136:AH136,'（別紙2-10）1月1日～1月31日'!D136:AH136)</f>
        <v>0</v>
      </c>
      <c r="AK136" s="112" t="str">
        <f t="shared" si="3"/>
        <v/>
      </c>
      <c r="AL136" s="236" t="str">
        <f t="shared" si="4"/>
        <v/>
      </c>
      <c r="AM136" s="236"/>
    </row>
    <row r="137" spans="1:39" s="112" customFormat="1" ht="30" customHeight="1" x14ac:dyDescent="0.4">
      <c r="A137" s="35">
        <v>124</v>
      </c>
      <c r="B137" s="103" t="str">
        <f>IF('（別紙2-5）5月1日～5月31日'!B137="","",'（別紙2-5）5月1日～5月31日'!B137)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-5）5月1日～5月31日'!D137:AH137,'（別紙2-6）6月1日～6月30日'!D137:AG137,'（別紙2-7）7月1日～7月31日'!D137:AH137,'（別紙2-8）8月1日～8月31日'!D137:AH137,'（別紙2-9）9月1日～9月30日'!D137:AG137,'（別紙2-7）10月1日～10月31日'!D137:AH137,'（別紙2-8）11月1日～11月30日'!D137:AG137,'（別紙2-9）12月1日～12月31日'!D137:AH137,'（別紙2-10）1月1日～1月31日'!D137:AH137)</f>
        <v>0</v>
      </c>
      <c r="AK137" s="112" t="str">
        <f t="shared" si="3"/>
        <v/>
      </c>
      <c r="AL137" s="236" t="str">
        <f t="shared" si="4"/>
        <v/>
      </c>
      <c r="AM137" s="236"/>
    </row>
    <row r="138" spans="1:39" s="112" customFormat="1" ht="30" customHeight="1" thickBot="1" x14ac:dyDescent="0.45">
      <c r="A138" s="37">
        <v>125</v>
      </c>
      <c r="B138" s="104" t="str">
        <f>IF('（別紙2-5）5月1日～5月31日'!B138="","",'（別紙2-5）5月1日～5月31日'!B138)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-5）5月1日～5月31日'!D138:AH138,'（別紙2-6）6月1日～6月30日'!D138:AG138,'（別紙2-7）7月1日～7月31日'!D138:AH138,'（別紙2-8）8月1日～8月31日'!D138:AH138,'（別紙2-9）9月1日～9月30日'!D138:AG138,'（別紙2-7）10月1日～10月31日'!D138:AH138,'（別紙2-8）11月1日～11月30日'!D138:AG138,'（別紙2-9）12月1日～12月31日'!D138:AH138,'（別紙2-10）1月1日～1月31日'!D138:AH138)</f>
        <v>0</v>
      </c>
      <c r="AK138" s="112" t="str">
        <f t="shared" si="3"/>
        <v/>
      </c>
      <c r="AL138" s="236" t="str">
        <f t="shared" si="4"/>
        <v/>
      </c>
      <c r="AM138" s="236"/>
    </row>
    <row r="139" spans="1:39" s="112" customFormat="1" ht="30" customHeight="1" x14ac:dyDescent="0.4">
      <c r="A139" s="64">
        <v>126</v>
      </c>
      <c r="B139" s="105" t="str">
        <f>IF('（別紙2-5）5月1日～5月31日'!B139="","",'（別紙2-5）5月1日～5月31日'!B139)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-5）5月1日～5月31日'!D139:AH139,'（別紙2-6）6月1日～6月30日'!D139:AG139,'（別紙2-7）7月1日～7月31日'!D139:AH139,'（別紙2-8）8月1日～8月31日'!D139:AH139,'（別紙2-9）9月1日～9月30日'!D139:AG139,'（別紙2-7）10月1日～10月31日'!D139:AH139,'（別紙2-8）11月1日～11月30日'!D139:AG139,'（別紙2-9）12月1日～12月31日'!D139:AH139,'（別紙2-10）1月1日～1月31日'!D139:AH139)</f>
        <v>0</v>
      </c>
      <c r="AK139" s="112" t="str">
        <f t="shared" si="3"/>
        <v/>
      </c>
      <c r="AL139" s="236" t="str">
        <f t="shared" si="4"/>
        <v/>
      </c>
      <c r="AM139" s="236"/>
    </row>
    <row r="140" spans="1:39" s="112" customFormat="1" ht="30" customHeight="1" x14ac:dyDescent="0.4">
      <c r="A140" s="35">
        <v>127</v>
      </c>
      <c r="B140" s="103" t="str">
        <f>IF('（別紙2-5）5月1日～5月31日'!B140="","",'（別紙2-5）5月1日～5月31日'!B140)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-5）5月1日～5月31日'!D140:AH140,'（別紙2-6）6月1日～6月30日'!D140:AG140,'（別紙2-7）7月1日～7月31日'!D140:AH140,'（別紙2-8）8月1日～8月31日'!D140:AH140,'（別紙2-9）9月1日～9月30日'!D140:AG140,'（別紙2-7）10月1日～10月31日'!D140:AH140,'（別紙2-8）11月1日～11月30日'!D140:AG140,'（別紙2-9）12月1日～12月31日'!D140:AH140,'（別紙2-10）1月1日～1月31日'!D140:AH140)</f>
        <v>0</v>
      </c>
      <c r="AK140" s="112" t="str">
        <f t="shared" si="3"/>
        <v/>
      </c>
      <c r="AL140" s="236" t="str">
        <f t="shared" si="4"/>
        <v/>
      </c>
      <c r="AM140" s="236"/>
    </row>
    <row r="141" spans="1:39" s="112" customFormat="1" ht="30" customHeight="1" x14ac:dyDescent="0.4">
      <c r="A141" s="35">
        <v>128</v>
      </c>
      <c r="B141" s="103" t="str">
        <f>IF('（別紙2-5）5月1日～5月31日'!B141="","",'（別紙2-5）5月1日～5月31日'!B141)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-5）5月1日～5月31日'!D141:AH141,'（別紙2-6）6月1日～6月30日'!D141:AG141,'（別紙2-7）7月1日～7月31日'!D141:AH141,'（別紙2-8）8月1日～8月31日'!D141:AH141,'（別紙2-9）9月1日～9月30日'!D141:AG141,'（別紙2-7）10月1日～10月31日'!D141:AH141,'（別紙2-8）11月1日～11月30日'!D141:AG141,'（別紙2-9）12月1日～12月31日'!D141:AH141,'（別紙2-10）1月1日～1月31日'!D141:AH141)</f>
        <v>0</v>
      </c>
      <c r="AK141" s="112" t="str">
        <f t="shared" si="3"/>
        <v/>
      </c>
      <c r="AL141" s="236" t="str">
        <f t="shared" si="4"/>
        <v/>
      </c>
      <c r="AM141" s="236"/>
    </row>
    <row r="142" spans="1:39" s="112" customFormat="1" ht="30" customHeight="1" x14ac:dyDescent="0.4">
      <c r="A142" s="35">
        <v>129</v>
      </c>
      <c r="B142" s="103" t="str">
        <f>IF('（別紙2-5）5月1日～5月31日'!B142="","",'（別紙2-5）5月1日～5月31日'!B142)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-5）5月1日～5月31日'!D142:AH142,'（別紙2-6）6月1日～6月30日'!D142:AG142,'（別紙2-7）7月1日～7月31日'!D142:AH142,'（別紙2-8）8月1日～8月31日'!D142:AH142,'（別紙2-9）9月1日～9月30日'!D142:AG142,'（別紙2-7）10月1日～10月31日'!D142:AH142,'（別紙2-8）11月1日～11月30日'!D142:AG142,'（別紙2-9）12月1日～12月31日'!D142:AH142,'（別紙2-10）1月1日～1月31日'!D142:AH142)</f>
        <v>0</v>
      </c>
      <c r="AK142" s="112" t="str">
        <f t="shared" si="3"/>
        <v/>
      </c>
      <c r="AL142" s="236" t="str">
        <f t="shared" si="4"/>
        <v/>
      </c>
      <c r="AM142" s="236"/>
    </row>
    <row r="143" spans="1:39" s="112" customFormat="1" ht="30" customHeight="1" thickBot="1" x14ac:dyDescent="0.45">
      <c r="A143" s="35">
        <v>130</v>
      </c>
      <c r="B143" s="104" t="str">
        <f>IF('（別紙2-5）5月1日～5月31日'!B143="","",'（別紙2-5）5月1日～5月31日'!B143)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-5）5月1日～5月31日'!D143:AH143,'（別紙2-6）6月1日～6月30日'!D143:AG143,'（別紙2-7）7月1日～7月31日'!D143:AH143,'（別紙2-8）8月1日～8月31日'!D143:AH143,'（別紙2-9）9月1日～9月30日'!D143:AG143,'（別紙2-7）10月1日～10月31日'!D143:AH143,'（別紙2-8）11月1日～11月30日'!D143:AG143,'（別紙2-9）12月1日～12月31日'!D143:AH143,'（別紙2-10）1月1日～1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IF('（別紙2-5）5月1日～5月31日'!B144="","",'（別紙2-5）5月1日～5月31日'!B144)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-5）5月1日～5月31日'!D144:AH144,'（別紙2-6）6月1日～6月30日'!D144:AG144,'（別紙2-7）7月1日～7月31日'!D144:AH144,'（別紙2-8）8月1日～8月31日'!D144:AH144,'（別紙2-9）9月1日～9月30日'!D144:AG144,'（別紙2-7）10月1日～10月31日'!D144:AH144,'（別紙2-8）11月1日～11月30日'!D144:AG144,'（別紙2-9）12月1日～12月31日'!D144:AH144,'（別紙2-10）1月1日～1月31日'!D144:AH144)</f>
        <v>0</v>
      </c>
      <c r="AK144" s="112" t="str">
        <f t="shared" si="5"/>
        <v/>
      </c>
      <c r="AL144" s="236" t="str">
        <f t="shared" si="6"/>
        <v/>
      </c>
      <c r="AM144" s="236"/>
    </row>
    <row r="145" spans="1:39" s="112" customFormat="1" ht="30" customHeight="1" x14ac:dyDescent="0.4">
      <c r="A145" s="35">
        <v>132</v>
      </c>
      <c r="B145" s="103" t="str">
        <f>IF('（別紙2-5）5月1日～5月31日'!B145="","",'（別紙2-5）5月1日～5月31日'!B145)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-5）5月1日～5月31日'!D145:AH145,'（別紙2-6）6月1日～6月30日'!D145:AG145,'（別紙2-7）7月1日～7月31日'!D145:AH145,'（別紙2-8）8月1日～8月31日'!D145:AH145,'（別紙2-9）9月1日～9月30日'!D145:AG145,'（別紙2-7）10月1日～10月31日'!D145:AH145,'（別紙2-8）11月1日～11月30日'!D145:AG145,'（別紙2-9）12月1日～12月31日'!D145:AH145,'（別紙2-10）1月1日～1月31日'!D145:AH145)</f>
        <v>0</v>
      </c>
      <c r="AK145" s="112" t="str">
        <f t="shared" si="5"/>
        <v/>
      </c>
      <c r="AL145" s="236" t="str">
        <f t="shared" si="6"/>
        <v/>
      </c>
      <c r="AM145" s="236"/>
    </row>
    <row r="146" spans="1:39" s="112" customFormat="1" ht="30" customHeight="1" x14ac:dyDescent="0.4">
      <c r="A146" s="35">
        <v>133</v>
      </c>
      <c r="B146" s="103" t="str">
        <f>IF('（別紙2-5）5月1日～5月31日'!B146="","",'（別紙2-5）5月1日～5月31日'!B146)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-5）5月1日～5月31日'!D146:AH146,'（別紙2-6）6月1日～6月30日'!D146:AG146,'（別紙2-7）7月1日～7月31日'!D146:AH146,'（別紙2-8）8月1日～8月31日'!D146:AH146,'（別紙2-9）9月1日～9月30日'!D146:AG146,'（別紙2-7）10月1日～10月31日'!D146:AH146,'（別紙2-8）11月1日～11月30日'!D146:AG146,'（別紙2-9）12月1日～12月31日'!D146:AH146,'（別紙2-10）1月1日～1月31日'!D146:AH146)</f>
        <v>0</v>
      </c>
      <c r="AK146" s="112" t="str">
        <f t="shared" si="5"/>
        <v/>
      </c>
      <c r="AL146" s="236" t="str">
        <f t="shared" si="6"/>
        <v/>
      </c>
      <c r="AM146" s="236"/>
    </row>
    <row r="147" spans="1:39" s="112" customFormat="1" ht="30" customHeight="1" x14ac:dyDescent="0.4">
      <c r="A147" s="35">
        <v>134</v>
      </c>
      <c r="B147" s="103" t="str">
        <f>IF('（別紙2-5）5月1日～5月31日'!B147="","",'（別紙2-5）5月1日～5月31日'!B147)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-5）5月1日～5月31日'!D147:AH147,'（別紙2-6）6月1日～6月30日'!D147:AG147,'（別紙2-7）7月1日～7月31日'!D147:AH147,'（別紙2-8）8月1日～8月31日'!D147:AH147,'（別紙2-9）9月1日～9月30日'!D147:AG147,'（別紙2-7）10月1日～10月31日'!D147:AH147,'（別紙2-8）11月1日～11月30日'!D147:AG147,'（別紙2-9）12月1日～12月31日'!D147:AH147,'（別紙2-10）1月1日～1月31日'!D147:AH147)</f>
        <v>0</v>
      </c>
      <c r="AK147" s="112" t="str">
        <f t="shared" si="5"/>
        <v/>
      </c>
      <c r="AL147" s="236" t="str">
        <f t="shared" si="6"/>
        <v/>
      </c>
      <c r="AM147" s="236"/>
    </row>
    <row r="148" spans="1:39" s="112" customFormat="1" ht="30" customHeight="1" thickBot="1" x14ac:dyDescent="0.45">
      <c r="A148" s="37">
        <v>135</v>
      </c>
      <c r="B148" s="104" t="str">
        <f>IF('（別紙2-5）5月1日～5月31日'!B148="","",'（別紙2-5）5月1日～5月31日'!B148)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-5）5月1日～5月31日'!D148:AH148,'（別紙2-6）6月1日～6月30日'!D148:AG148,'（別紙2-7）7月1日～7月31日'!D148:AH148,'（別紙2-8）8月1日～8月31日'!D148:AH148,'（別紙2-9）9月1日～9月30日'!D148:AG148,'（別紙2-7）10月1日～10月31日'!D148:AH148,'（別紙2-8）11月1日～11月30日'!D148:AG148,'（別紙2-9）12月1日～12月31日'!D148:AH148,'（別紙2-10）1月1日～1月31日'!D148:AH148)</f>
        <v>0</v>
      </c>
      <c r="AK148" s="112" t="str">
        <f t="shared" si="5"/>
        <v/>
      </c>
      <c r="AL148" s="236" t="str">
        <f t="shared" si="6"/>
        <v/>
      </c>
      <c r="AM148" s="236"/>
    </row>
    <row r="149" spans="1:39" s="112" customFormat="1" ht="30" customHeight="1" x14ac:dyDescent="0.4">
      <c r="A149" s="64">
        <v>136</v>
      </c>
      <c r="B149" s="105" t="str">
        <f>IF('（別紙2-5）5月1日～5月31日'!B149="","",'（別紙2-5）5月1日～5月31日'!B149)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-5）5月1日～5月31日'!D149:AH149,'（別紙2-6）6月1日～6月30日'!D149:AG149,'（別紙2-7）7月1日～7月31日'!D149:AH149,'（別紙2-8）8月1日～8月31日'!D149:AH149,'（別紙2-9）9月1日～9月30日'!D149:AG149,'（別紙2-7）10月1日～10月31日'!D149:AH149,'（別紙2-8）11月1日～11月30日'!D149:AG149,'（別紙2-9）12月1日～12月31日'!D149:AH149,'（別紙2-10）1月1日～1月31日'!D149:AH149)</f>
        <v>0</v>
      </c>
      <c r="AK149" s="112" t="str">
        <f t="shared" si="5"/>
        <v/>
      </c>
      <c r="AL149" s="236" t="str">
        <f t="shared" si="6"/>
        <v/>
      </c>
      <c r="AM149" s="236"/>
    </row>
    <row r="150" spans="1:39" s="112" customFormat="1" ht="30" customHeight="1" x14ac:dyDescent="0.4">
      <c r="A150" s="35">
        <v>137</v>
      </c>
      <c r="B150" s="103" t="str">
        <f>IF('（別紙2-5）5月1日～5月31日'!B150="","",'（別紙2-5）5月1日～5月31日'!B150)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-5）5月1日～5月31日'!D150:AH150,'（別紙2-6）6月1日～6月30日'!D150:AG150,'（別紙2-7）7月1日～7月31日'!D150:AH150,'（別紙2-8）8月1日～8月31日'!D150:AH150,'（別紙2-9）9月1日～9月30日'!D150:AG150,'（別紙2-7）10月1日～10月31日'!D150:AH150,'（別紙2-8）11月1日～11月30日'!D150:AG150,'（別紙2-9）12月1日～12月31日'!D150:AH150,'（別紙2-10）1月1日～1月31日'!D150:AH150)</f>
        <v>0</v>
      </c>
      <c r="AK150" s="112" t="str">
        <f t="shared" si="5"/>
        <v/>
      </c>
      <c r="AL150" s="236" t="str">
        <f t="shared" si="6"/>
        <v/>
      </c>
      <c r="AM150" s="236"/>
    </row>
    <row r="151" spans="1:39" s="112" customFormat="1" ht="30" customHeight="1" x14ac:dyDescent="0.4">
      <c r="A151" s="35">
        <v>138</v>
      </c>
      <c r="B151" s="103" t="str">
        <f>IF('（別紙2-5）5月1日～5月31日'!B151="","",'（別紙2-5）5月1日～5月31日'!B151)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-5）5月1日～5月31日'!D151:AH151,'（別紙2-6）6月1日～6月30日'!D151:AG151,'（別紙2-7）7月1日～7月31日'!D151:AH151,'（別紙2-8）8月1日～8月31日'!D151:AH151,'（別紙2-9）9月1日～9月30日'!D151:AG151,'（別紙2-7）10月1日～10月31日'!D151:AH151,'（別紙2-8）11月1日～11月30日'!D151:AG151,'（別紙2-9）12月1日～12月31日'!D151:AH151,'（別紙2-10）1月1日～1月31日'!D151:AH151)</f>
        <v>0</v>
      </c>
      <c r="AK151" s="112" t="str">
        <f t="shared" si="5"/>
        <v/>
      </c>
      <c r="AL151" s="236" t="str">
        <f t="shared" si="6"/>
        <v/>
      </c>
      <c r="AM151" s="236"/>
    </row>
    <row r="152" spans="1:39" s="112" customFormat="1" ht="30" customHeight="1" x14ac:dyDescent="0.4">
      <c r="A152" s="35">
        <v>139</v>
      </c>
      <c r="B152" s="103" t="str">
        <f>IF('（別紙2-5）5月1日～5月31日'!B152="","",'（別紙2-5）5月1日～5月31日'!B152)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-5）5月1日～5月31日'!D152:AH152,'（別紙2-6）6月1日～6月30日'!D152:AG152,'（別紙2-7）7月1日～7月31日'!D152:AH152,'（別紙2-8）8月1日～8月31日'!D152:AH152,'（別紙2-9）9月1日～9月30日'!D152:AG152,'（別紙2-7）10月1日～10月31日'!D152:AH152,'（別紙2-8）11月1日～11月30日'!D152:AG152,'（別紙2-9）12月1日～12月31日'!D152:AH152,'（別紙2-10）1月1日～1月31日'!D152:AH152)</f>
        <v>0</v>
      </c>
      <c r="AK152" s="112" t="str">
        <f t="shared" si="5"/>
        <v/>
      </c>
      <c r="AL152" s="236" t="str">
        <f t="shared" si="6"/>
        <v/>
      </c>
      <c r="AM152" s="236"/>
    </row>
    <row r="153" spans="1:39" s="112" customFormat="1" ht="30" customHeight="1" thickBot="1" x14ac:dyDescent="0.45">
      <c r="A153" s="35">
        <v>140</v>
      </c>
      <c r="B153" s="104" t="str">
        <f>IF('（別紙2-5）5月1日～5月31日'!B153="","",'（別紙2-5）5月1日～5月31日'!B153)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-5）5月1日～5月31日'!D153:AH153,'（別紙2-6）6月1日～6月30日'!D153:AG153,'（別紙2-7）7月1日～7月31日'!D153:AH153,'（別紙2-8）8月1日～8月31日'!D153:AH153,'（別紙2-9）9月1日～9月30日'!D153:AG153,'（別紙2-7）10月1日～10月31日'!D153:AH153,'（別紙2-8）11月1日～11月30日'!D153:AG153,'（別紙2-9）12月1日～12月31日'!D153:AH153,'（別紙2-10）1月1日～1月31日'!D153:AH153)</f>
        <v>0</v>
      </c>
      <c r="AK153" s="112" t="str">
        <f t="shared" si="5"/>
        <v/>
      </c>
      <c r="AL153" s="236" t="str">
        <f t="shared" si="6"/>
        <v/>
      </c>
      <c r="AM153" s="236"/>
    </row>
    <row r="154" spans="1:39" s="112" customFormat="1" ht="30" customHeight="1" x14ac:dyDescent="0.4">
      <c r="A154" s="71">
        <v>141</v>
      </c>
      <c r="B154" s="105" t="str">
        <f>IF('（別紙2-5）5月1日～5月31日'!B154="","",'（別紙2-5）5月1日～5月31日'!B154)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-5）5月1日～5月31日'!D154:AH154,'（別紙2-6）6月1日～6月30日'!D154:AG154,'（別紙2-7）7月1日～7月31日'!D154:AH154,'（別紙2-8）8月1日～8月31日'!D154:AH154,'（別紙2-9）9月1日～9月30日'!D154:AG154,'（別紙2-7）10月1日～10月31日'!D154:AH154,'（別紙2-8）11月1日～11月30日'!D154:AG154,'（別紙2-9）12月1日～12月31日'!D154:AH154,'（別紙2-10）1月1日～1月31日'!D154:AH154)</f>
        <v>0</v>
      </c>
      <c r="AK154" s="112" t="str">
        <f t="shared" si="5"/>
        <v/>
      </c>
      <c r="AL154" s="236" t="str">
        <f t="shared" si="6"/>
        <v/>
      </c>
      <c r="AM154" s="236"/>
    </row>
    <row r="155" spans="1:39" s="112" customFormat="1" ht="30" customHeight="1" x14ac:dyDescent="0.4">
      <c r="A155" s="35">
        <v>142</v>
      </c>
      <c r="B155" s="103" t="str">
        <f>IF('（別紙2-5）5月1日～5月31日'!B155="","",'（別紙2-5）5月1日～5月31日'!B155)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-5）5月1日～5月31日'!D155:AH155,'（別紙2-6）6月1日～6月30日'!D155:AG155,'（別紙2-7）7月1日～7月31日'!D155:AH155,'（別紙2-8）8月1日～8月31日'!D155:AH155,'（別紙2-9）9月1日～9月30日'!D155:AG155,'（別紙2-7）10月1日～10月31日'!D155:AH155,'（別紙2-8）11月1日～11月30日'!D155:AG155,'（別紙2-9）12月1日～12月31日'!D155:AH155,'（別紙2-10）1月1日～1月31日'!D155:AH155)</f>
        <v>0</v>
      </c>
      <c r="AK155" s="112" t="str">
        <f t="shared" si="5"/>
        <v/>
      </c>
      <c r="AL155" s="236" t="str">
        <f t="shared" si="6"/>
        <v/>
      </c>
      <c r="AM155" s="236"/>
    </row>
    <row r="156" spans="1:39" s="112" customFormat="1" ht="30" customHeight="1" x14ac:dyDescent="0.4">
      <c r="A156" s="35">
        <v>143</v>
      </c>
      <c r="B156" s="103" t="str">
        <f>IF('（別紙2-5）5月1日～5月31日'!B156="","",'（別紙2-5）5月1日～5月31日'!B156)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-5）5月1日～5月31日'!D156:AH156,'（別紙2-6）6月1日～6月30日'!D156:AG156,'（別紙2-7）7月1日～7月31日'!D156:AH156,'（別紙2-8）8月1日～8月31日'!D156:AH156,'（別紙2-9）9月1日～9月30日'!D156:AG156,'（別紙2-7）10月1日～10月31日'!D156:AH156,'（別紙2-8）11月1日～11月30日'!D156:AG156,'（別紙2-9）12月1日～12月31日'!D156:AH156,'（別紙2-10）1月1日～1月31日'!D156:AH156)</f>
        <v>0</v>
      </c>
      <c r="AK156" s="112" t="str">
        <f t="shared" si="5"/>
        <v/>
      </c>
      <c r="AL156" s="236" t="str">
        <f t="shared" si="6"/>
        <v/>
      </c>
      <c r="AM156" s="236"/>
    </row>
    <row r="157" spans="1:39" s="112" customFormat="1" ht="30" customHeight="1" x14ac:dyDescent="0.4">
      <c r="A157" s="35">
        <v>144</v>
      </c>
      <c r="B157" s="103" t="str">
        <f>IF('（別紙2-5）5月1日～5月31日'!B157="","",'（別紙2-5）5月1日～5月31日'!B157)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-5）5月1日～5月31日'!D157:AH157,'（別紙2-6）6月1日～6月30日'!D157:AG157,'（別紙2-7）7月1日～7月31日'!D157:AH157,'（別紙2-8）8月1日～8月31日'!D157:AH157,'（別紙2-9）9月1日～9月30日'!D157:AG157,'（別紙2-7）10月1日～10月31日'!D157:AH157,'（別紙2-8）11月1日～11月30日'!D157:AG157,'（別紙2-9）12月1日～12月31日'!D157:AH157,'（別紙2-10）1月1日～1月31日'!D157:AH157)</f>
        <v>0</v>
      </c>
      <c r="AK157" s="112" t="str">
        <f t="shared" si="5"/>
        <v/>
      </c>
      <c r="AL157" s="236" t="str">
        <f t="shared" si="6"/>
        <v/>
      </c>
      <c r="AM157" s="236"/>
    </row>
    <row r="158" spans="1:39" s="112" customFormat="1" ht="30" customHeight="1" thickBot="1" x14ac:dyDescent="0.45">
      <c r="A158" s="37">
        <v>145</v>
      </c>
      <c r="B158" s="106" t="str">
        <f>IF('（別紙2-5）5月1日～5月31日'!B158="","",'（別紙2-5）5月1日～5月31日'!B158)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-5）5月1日～5月31日'!D158:AH158,'（別紙2-6）6月1日～6月30日'!D158:AG158,'（別紙2-7）7月1日～7月31日'!D158:AH158,'（別紙2-8）8月1日～8月31日'!D158:AH158,'（別紙2-9）9月1日～9月30日'!D158:AG158,'（別紙2-7）10月1日～10月31日'!D158:AH158,'（別紙2-8）11月1日～11月30日'!D158:AG158,'（別紙2-9）12月1日～12月31日'!D158:AH158,'（別紙2-10）1月1日～1月31日'!D158:AH158)</f>
        <v>0</v>
      </c>
      <c r="AK158" s="112" t="str">
        <f t="shared" si="5"/>
        <v/>
      </c>
      <c r="AL158" s="236" t="str">
        <f t="shared" si="6"/>
        <v/>
      </c>
      <c r="AM158" s="236"/>
    </row>
    <row r="159" spans="1:39" s="112" customFormat="1" ht="30" customHeight="1" x14ac:dyDescent="0.4">
      <c r="A159" s="71">
        <v>146</v>
      </c>
      <c r="B159" s="105" t="str">
        <f>IF('（別紙2-5）5月1日～5月31日'!B159="","",'（別紙2-5）5月1日～5月31日'!B159)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-5）5月1日～5月31日'!D159:AH159,'（別紙2-6）6月1日～6月30日'!D159:AG159,'（別紙2-7）7月1日～7月31日'!D159:AH159,'（別紙2-8）8月1日～8月31日'!D159:AH159,'（別紙2-9）9月1日～9月30日'!D159:AG159,'（別紙2-7）10月1日～10月31日'!D159:AH159,'（別紙2-8）11月1日～11月30日'!D159:AG159,'（別紙2-9）12月1日～12月31日'!D159:AH159,'（別紙2-10）1月1日～1月31日'!D159:AH159)</f>
        <v>0</v>
      </c>
      <c r="AK159" s="112" t="str">
        <f t="shared" si="5"/>
        <v/>
      </c>
      <c r="AL159" s="236" t="str">
        <f t="shared" si="6"/>
        <v/>
      </c>
      <c r="AM159" s="236"/>
    </row>
    <row r="160" spans="1:39" s="112" customFormat="1" ht="30" customHeight="1" x14ac:dyDescent="0.4">
      <c r="A160" s="35">
        <v>147</v>
      </c>
      <c r="B160" s="103" t="str">
        <f>IF('（別紙2-5）5月1日～5月31日'!B160="","",'（別紙2-5）5月1日～5月31日'!B160)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-5）5月1日～5月31日'!D160:AH160,'（別紙2-6）6月1日～6月30日'!D160:AG160,'（別紙2-7）7月1日～7月31日'!D160:AH160,'（別紙2-8）8月1日～8月31日'!D160:AH160,'（別紙2-9）9月1日～9月30日'!D160:AG160,'（別紙2-7）10月1日～10月31日'!D160:AH160,'（別紙2-8）11月1日～11月30日'!D160:AG160,'（別紙2-9）12月1日～12月31日'!D160:AH160,'（別紙2-10）1月1日～1月31日'!D160:AH160)</f>
        <v>0</v>
      </c>
      <c r="AK160" s="112" t="str">
        <f t="shared" si="5"/>
        <v/>
      </c>
      <c r="AL160" s="236" t="str">
        <f t="shared" si="6"/>
        <v/>
      </c>
      <c r="AM160" s="236"/>
    </row>
    <row r="161" spans="1:39" s="112" customFormat="1" ht="30" customHeight="1" x14ac:dyDescent="0.4">
      <c r="A161" s="35">
        <v>148</v>
      </c>
      <c r="B161" s="103" t="str">
        <f>IF('（別紙2-5）5月1日～5月31日'!B161="","",'（別紙2-5）5月1日～5月31日'!B161)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-5）5月1日～5月31日'!D161:AH161,'（別紙2-6）6月1日～6月30日'!D161:AG161,'（別紙2-7）7月1日～7月31日'!D161:AH161,'（別紙2-8）8月1日～8月31日'!D161:AH161,'（別紙2-9）9月1日～9月30日'!D161:AG161,'（別紙2-7）10月1日～10月31日'!D161:AH161,'（別紙2-8）11月1日～11月30日'!D161:AG161,'（別紙2-9）12月1日～12月31日'!D161:AH161,'（別紙2-10）1月1日～1月31日'!D161:AH161)</f>
        <v>0</v>
      </c>
      <c r="AK161" s="112" t="str">
        <f t="shared" si="5"/>
        <v/>
      </c>
      <c r="AL161" s="236" t="str">
        <f t="shared" si="6"/>
        <v/>
      </c>
      <c r="AM161" s="236"/>
    </row>
    <row r="162" spans="1:39" s="112" customFormat="1" ht="30" customHeight="1" x14ac:dyDescent="0.4">
      <c r="A162" s="35">
        <v>149</v>
      </c>
      <c r="B162" s="103" t="str">
        <f>IF('（別紙2-5）5月1日～5月31日'!B162="","",'（別紙2-5）5月1日～5月31日'!B162)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-5）5月1日～5月31日'!D162:AH162,'（別紙2-6）6月1日～6月30日'!D162:AG162,'（別紙2-7）7月1日～7月31日'!D162:AH162,'（別紙2-8）8月1日～8月31日'!D162:AH162,'（別紙2-9）9月1日～9月30日'!D162:AG162,'（別紙2-7）10月1日～10月31日'!D162:AH162,'（別紙2-8）11月1日～11月30日'!D162:AG162,'（別紙2-9）12月1日～12月31日'!D162:AH162,'（別紙2-10）1月1日～1月31日'!D162:AH162)</f>
        <v>0</v>
      </c>
      <c r="AK162" s="112" t="str">
        <f t="shared" si="5"/>
        <v/>
      </c>
      <c r="AL162" s="236" t="str">
        <f t="shared" si="6"/>
        <v/>
      </c>
      <c r="AM162" s="236"/>
    </row>
    <row r="163" spans="1:39" s="112" customFormat="1" ht="30" customHeight="1" thickBot="1" x14ac:dyDescent="0.45">
      <c r="A163" s="37">
        <v>150</v>
      </c>
      <c r="B163" s="107" t="str">
        <f>IF('（別紙2-5）5月1日～5月31日'!B163="","",'（別紙2-5）5月1日～5月31日'!B163)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-5）5月1日～5月31日'!D163:AH163,'（別紙2-6）6月1日～6月30日'!D163:AG163,'（別紙2-7）7月1日～7月31日'!D163:AH163,'（別紙2-8）8月1日～8月31日'!D163:AH163,'（別紙2-9）9月1日～9月30日'!D163:AG163,'（別紙2-7）10月1日～10月31日'!D163:AH163,'（別紙2-8）11月1日～11月30日'!D163:AG163,'（別紙2-9）12月1日～12月31日'!D163:AH163,'（別紙2-10）1月1日～1月31日'!D163:AH163)</f>
        <v>0</v>
      </c>
      <c r="AK163" s="112" t="str">
        <f t="shared" si="5"/>
        <v/>
      </c>
      <c r="AL163" s="236" t="str">
        <f t="shared" si="6"/>
        <v/>
      </c>
    </row>
    <row r="164" spans="1:39"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row>
    <row r="166" spans="1:39"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34" priority="11">
      <formula>$AI$5&lt;&gt;""</formula>
    </cfRule>
  </conditionalFormatting>
  <conditionalFormatting sqref="U8:AI8">
    <cfRule type="expression" dxfId="33" priority="14">
      <formula>$AI$8&lt;&gt;""</formula>
    </cfRule>
  </conditionalFormatting>
  <conditionalFormatting sqref="AC6:AI6">
    <cfRule type="expression" dxfId="32" priority="12">
      <formula>$AI$6&lt;&gt;""</formula>
    </cfRule>
  </conditionalFormatting>
  <conditionalFormatting sqref="H6:O6">
    <cfRule type="expression" dxfId="31" priority="10">
      <formula>$H$6&lt;&gt;""</formula>
    </cfRule>
  </conditionalFormatting>
  <conditionalFormatting sqref="V7:AI7">
    <cfRule type="expression" dxfId="30" priority="13">
      <formula>$AI$7&lt;&gt;""</formula>
    </cfRule>
  </conditionalFormatting>
  <conditionalFormatting sqref="D14:AH163">
    <cfRule type="cellIs" dxfId="29" priority="152"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xr:uid="{00000000-0002-0000-0A00-000000000000}">
      <formula1>1</formula1>
    </dataValidation>
    <dataValidation allowBlank="1" showInputMessage="1" showErrorMessage="1" promptTitle="別紙1より施設種別を選択してください。" prompt="選択内容が自動で反映されます。" sqref="H5:R5" xr:uid="{00000000-0002-0000-0A00-000001000000}"/>
    <dataValidation allowBlank="1" showInputMessage="1" showErrorMessage="1" promptTitle="利用者名は別紙2-1に記入してください。" prompt="記入内容が自動反映されます。" sqref="B14:B163" xr:uid="{00000000-0002-0000-0A00-000002000000}"/>
    <dataValidation type="list" allowBlank="1" showInputMessage="1" showErrorMessage="1" sqref="C14:C163" xr:uid="{00000000-0002-0000-0A00-000003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3488949-686D-458C-9519-CBBDB72953D5}">
            <xm:f>集計シート!$W14="×"</xm:f>
            <x14:dxf>
              <fill>
                <patternFill>
                  <bgColor rgb="FFFF0000"/>
                </patternFill>
              </fill>
            </x14:dxf>
          </x14:cfRule>
          <x14:cfRule type="expression" priority="5" id="{9063934E-13E7-4E08-89D4-C78C08705DBB}">
            <xm:f>集計シート!$V14="×"</xm:f>
            <x14:dxf>
              <fill>
                <patternFill>
                  <bgColor rgb="FFFF0000"/>
                </patternFill>
              </fill>
            </x14:dxf>
          </x14:cfRule>
          <x14:cfRule type="expression" priority="6" id="{696730C5-7733-43A1-BF7F-3681334505F4}">
            <xm:f>集計シート!$U14="×"</xm:f>
            <x14:dxf>
              <fill>
                <patternFill>
                  <bgColor rgb="FFFF0000"/>
                </patternFill>
              </fill>
            </x14:dxf>
          </x14:cfRule>
          <xm:sqref>D14:AH163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S170"/>
  <sheetViews>
    <sheetView view="pageBreakPreview" zoomScale="70" zoomScaleNormal="60" zoomScaleSheetLayoutView="70" workbookViewId="0">
      <selection activeCell="D14" sqref="D14"/>
    </sheetView>
  </sheetViews>
  <sheetFormatPr defaultRowHeight="15.75" x14ac:dyDescent="0.25"/>
  <cols>
    <col min="1" max="1" width="5" style="22" customWidth="1"/>
    <col min="2" max="2" width="31.125" style="22" customWidth="1"/>
    <col min="3" max="3" width="8.75" style="22" customWidth="1"/>
    <col min="4" max="32" width="5" style="111" customWidth="1"/>
    <col min="33" max="33" width="5" style="30" customWidth="1"/>
    <col min="34" max="34" width="3.75" style="111" bestFit="1" customWidth="1"/>
    <col min="35" max="37" width="17.625" style="111" hidden="1" customWidth="1"/>
    <col min="38" max="38" width="9" style="111" hidden="1" customWidth="1"/>
    <col min="39" max="44" width="9" style="111" customWidth="1"/>
    <col min="45" max="16384" width="9" style="111"/>
  </cols>
  <sheetData>
    <row r="1" spans="1:45" ht="29.25" customHeight="1" thickBot="1" x14ac:dyDescent="0.3">
      <c r="AG1" s="23" t="s">
        <v>164</v>
      </c>
    </row>
    <row r="2" spans="1:45"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row>
    <row r="3" spans="1:45"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78"/>
      <c r="AI3" s="111" t="s">
        <v>2</v>
      </c>
    </row>
    <row r="4" spans="1:45"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78"/>
      <c r="AI4" s="111" t="s">
        <v>4</v>
      </c>
      <c r="AK4" s="111">
        <v>500</v>
      </c>
      <c r="AL4" s="111">
        <v>5</v>
      </c>
    </row>
    <row r="5" spans="1:45"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372"/>
      <c r="S5" s="25" t="s">
        <v>60</v>
      </c>
      <c r="T5" s="25"/>
      <c r="U5" s="25"/>
      <c r="V5" s="25"/>
      <c r="W5" s="25"/>
      <c r="X5" s="25"/>
      <c r="Y5" s="25"/>
      <c r="Z5" s="25"/>
      <c r="AA5" s="25"/>
      <c r="AB5" s="25"/>
      <c r="AC5" s="25"/>
      <c r="AD5" s="25"/>
      <c r="AE5" s="25"/>
      <c r="AF5" s="25"/>
      <c r="AG5" s="77" t="str">
        <f>IF(COUNTIF(集計シート!$X$14:$X$163,"×")&gt;0,"利用者名は別紙2-2に入力してください。","")</f>
        <v/>
      </c>
      <c r="AI5" s="111" t="s">
        <v>12</v>
      </c>
      <c r="AK5" s="111">
        <v>200</v>
      </c>
      <c r="AL5" s="111">
        <v>2</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3" t="str">
        <f>IF(COUNTIF(集計シート!$U$14:$U$163,"×")&gt;0,"療養日数は15日以内になるようにしてください。","")</f>
        <v/>
      </c>
    </row>
    <row r="7" spans="1:45" ht="30" customHeight="1" thickBot="1" x14ac:dyDescent="0.3">
      <c r="C7" s="444" t="s">
        <v>5</v>
      </c>
      <c r="D7" s="445"/>
      <c r="E7" s="446" t="s">
        <v>6</v>
      </c>
      <c r="F7" s="447"/>
      <c r="G7" s="447"/>
      <c r="H7" s="448" t="str">
        <f>IF(H5=AI4,AK4,IF(H5=AI5,AK5,""))</f>
        <v/>
      </c>
      <c r="I7" s="448"/>
      <c r="J7" s="449" t="s">
        <v>7</v>
      </c>
      <c r="K7" s="450"/>
      <c r="L7" s="451" t="s">
        <v>8</v>
      </c>
      <c r="M7" s="452"/>
      <c r="N7" s="452"/>
      <c r="O7" s="79" t="str">
        <f>IF(H5="大規模施設等（定員30人以上）",AL4,IF(H5="小規模施設等（定員29人以下）",AL5,""))</f>
        <v/>
      </c>
      <c r="P7" s="80" t="s">
        <v>9</v>
      </c>
      <c r="Q7" s="449" t="s">
        <v>10</v>
      </c>
      <c r="R7" s="450"/>
      <c r="T7" s="25"/>
      <c r="AG7" s="120" t="str">
        <f>IF(COUNTIF(集計シート!$V$14:$V$163,"×")&gt;0,"別紙1の4の要件を満たしていない場合は、療養日数が10日以内になるようにしてください。","")</f>
        <v/>
      </c>
      <c r="AI7" s="187" t="s">
        <v>104</v>
      </c>
      <c r="AJ7" s="191" t="s">
        <v>105</v>
      </c>
      <c r="AK7" s="192" t="s">
        <v>106</v>
      </c>
    </row>
    <row r="8" spans="1:45"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4" t="str">
        <f>IF(COUNTIF(集計シート!$W$14:$W$163,"×")&gt;0,"無症状者（検体採取日が令和5年1月1日以降）の療養日数は7日以内になるようにしてください。","")</f>
        <v/>
      </c>
      <c r="AI8" s="190">
        <f>AG164</f>
        <v>0</v>
      </c>
      <c r="AJ8" s="190" t="str">
        <f>IF(H5=AI4,AG165,IF(H5=AI5,AG166,"規模を選択してください"))</f>
        <v>規模を選択してください</v>
      </c>
      <c r="AK8" s="190">
        <f>AG167</f>
        <v>0</v>
      </c>
    </row>
    <row r="9" spans="1:45"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row>
    <row r="10" spans="1:45" s="112" customFormat="1" ht="30" customHeight="1" x14ac:dyDescent="0.4">
      <c r="A10" s="41"/>
      <c r="B10" s="42"/>
      <c r="C10" s="43" t="s">
        <v>15</v>
      </c>
      <c r="D10" s="44">
        <v>2</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338"/>
      <c r="AG10" s="453" t="s">
        <v>16</v>
      </c>
    </row>
    <row r="11" spans="1:45"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339">
        <v>29</v>
      </c>
      <c r="AG11" s="454"/>
      <c r="AJ11" s="236"/>
      <c r="AK11" s="236"/>
    </row>
    <row r="12" spans="1:45"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I12" s="112" t="s">
        <v>107</v>
      </c>
      <c r="AJ12" s="236" t="s">
        <v>109</v>
      </c>
      <c r="AK12" s="236"/>
    </row>
    <row r="13" spans="1:45" ht="30" customHeight="1" thickBot="1" x14ac:dyDescent="0.3">
      <c r="A13" s="54" t="s">
        <v>16</v>
      </c>
      <c r="B13" s="55" t="s">
        <v>35</v>
      </c>
      <c r="C13" s="110" t="s">
        <v>64</v>
      </c>
      <c r="D13" s="56">
        <f t="shared" ref="D13:AF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ref="AE13" si="1">SUM(AE14:AE163)</f>
        <v>0</v>
      </c>
      <c r="AF13" s="340">
        <f t="shared" si="0"/>
        <v>0</v>
      </c>
      <c r="AG13" s="59">
        <f>SUM(D13:AF13)</f>
        <v>0</v>
      </c>
      <c r="AH13" s="112"/>
      <c r="AI13" s="112">
        <f>MIN(AI14:AI163)</f>
        <v>0</v>
      </c>
      <c r="AJ13" s="236">
        <f>MAX(AJ14:AJ163)</f>
        <v>0</v>
      </c>
      <c r="AK13" s="236"/>
      <c r="AL13" s="112"/>
      <c r="AM13" s="112"/>
      <c r="AN13" s="112"/>
      <c r="AO13" s="112"/>
      <c r="AP13" s="112"/>
      <c r="AQ13" s="112"/>
      <c r="AR13" s="112"/>
      <c r="AS13" s="112"/>
    </row>
    <row r="14" spans="1:45" s="112" customFormat="1" ht="30" customHeight="1" thickTop="1" x14ac:dyDescent="0.4">
      <c r="A14" s="60">
        <v>1</v>
      </c>
      <c r="B14" s="103" t="str">
        <f>IF('（別紙2-5）5月1日～5月31日'!B14="","",'（別紙2-5）5月1日～5月31日'!B14)</f>
        <v/>
      </c>
      <c r="C14" s="157"/>
      <c r="D14" s="153"/>
      <c r="E14" s="154"/>
      <c r="F14" s="155"/>
      <c r="G14" s="154"/>
      <c r="H14" s="155"/>
      <c r="I14" s="156"/>
      <c r="J14" s="155"/>
      <c r="K14" s="156"/>
      <c r="L14" s="155"/>
      <c r="M14" s="156"/>
      <c r="N14" s="155"/>
      <c r="O14" s="156"/>
      <c r="P14" s="155"/>
      <c r="Q14" s="156"/>
      <c r="R14" s="155"/>
      <c r="S14" s="156"/>
      <c r="T14" s="155"/>
      <c r="U14" s="156"/>
      <c r="V14" s="155"/>
      <c r="W14" s="4"/>
      <c r="X14" s="3"/>
      <c r="Y14" s="4"/>
      <c r="Z14" s="3"/>
      <c r="AA14" s="4"/>
      <c r="AB14" s="3"/>
      <c r="AC14" s="4"/>
      <c r="AD14" s="3"/>
      <c r="AE14" s="156"/>
      <c r="AF14" s="341"/>
      <c r="AG14" s="152">
        <f>SUM('（別紙2-1）4月1日～4月30日'!D14:AG14,'（別紙2-5）5月1日～5月31日'!D14:AH14,'（別紙2-6）6月1日～6月30日'!D14:AG14,'（別紙2-7）7月1日～7月31日'!D14:AH14,'（別紙2-8）8月1日～8月31日'!D14:AH14,'（別紙2-9）9月1日～9月30日'!D14:AG14,'（別紙2-7）10月1日～10月31日'!D14:AH14,'（別紙2-8）11月1日～11月30日'!D14:AG14,'（別紙2-9）12月1日～12月31日'!D14:AH14,'（別紙2-10）1月1日～1月31日'!D14:AH14,'（別紙2-11）2月1日～2月29日'!D14:AF14)</f>
        <v>0</v>
      </c>
      <c r="AI14" s="112" t="str">
        <f>IFERROR(MATCH(0,INDEX(0/($D14:$AF14&lt;&gt;""),),0),"")</f>
        <v/>
      </c>
      <c r="AJ14" s="236" t="str">
        <f>IFERROR(MATCH(MAX($D14:$AF14)+1,$D14:$AF14,1),"")</f>
        <v/>
      </c>
      <c r="AK14" s="236"/>
    </row>
    <row r="15" spans="1:45" s="112" customFormat="1" ht="30" customHeight="1" x14ac:dyDescent="0.4">
      <c r="A15" s="33">
        <v>2</v>
      </c>
      <c r="B15" s="103" t="str">
        <f>IF('（別紙2-5）5月1日～5月31日'!B15="","",'（別紙2-5）5月1日～5月31日'!B15)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342"/>
      <c r="AG15" s="34">
        <f>SUM('（別紙2-1）4月1日～4月30日'!D15:AG15,'（別紙2-5）5月1日～5月31日'!D15:AH15,'（別紙2-6）6月1日～6月30日'!D15:AG15,'（別紙2-7）7月1日～7月31日'!D15:AH15,'（別紙2-8）8月1日～8月31日'!D15:AH15,'（別紙2-9）9月1日～9月30日'!D15:AG15,'（別紙2-7）10月1日～10月31日'!D15:AH15,'（別紙2-8）11月1日～11月30日'!D15:AG15,'（別紙2-9）12月1日～12月31日'!D15:AH15,'（別紙2-10）1月1日～1月31日'!D15:AH15,'（別紙2-11）2月1日～2月29日'!D15:AF15)</f>
        <v>0</v>
      </c>
      <c r="AI15" s="112" t="str">
        <f t="shared" ref="AI15:AI78" si="2">IFERROR(MATCH(0,INDEX(0/($D15:$AF15&lt;&gt;""),),0),"")</f>
        <v/>
      </c>
      <c r="AJ15" s="236" t="str">
        <f t="shared" ref="AJ15:AJ78" si="3">IFERROR(MATCH(MAX($D15:$AF15)+1,$D15:$AF15,1),"")</f>
        <v/>
      </c>
      <c r="AK15" s="236"/>
    </row>
    <row r="16" spans="1:45" s="112" customFormat="1" ht="30" customHeight="1" x14ac:dyDescent="0.4">
      <c r="A16" s="33">
        <v>3</v>
      </c>
      <c r="B16" s="103" t="str">
        <f>IF('（別紙2-5）5月1日～5月31日'!B16="","",'（別紙2-5）5月1日～5月31日'!B16)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342"/>
      <c r="AG16" s="34">
        <f>SUM('（別紙2-1）4月1日～4月30日'!D16:AG16,'（別紙2-5）5月1日～5月31日'!D16:AH16,'（別紙2-6）6月1日～6月30日'!D16:AG16,'（別紙2-7）7月1日～7月31日'!D16:AH16,'（別紙2-8）8月1日～8月31日'!D16:AH16,'（別紙2-9）9月1日～9月30日'!D16:AG16,'（別紙2-7）10月1日～10月31日'!D16:AH16,'（別紙2-8）11月1日～11月30日'!D16:AG16,'（別紙2-9）12月1日～12月31日'!D16:AH16,'（別紙2-10）1月1日～1月31日'!D16:AH16,'（別紙2-11）2月1日～2月29日'!D16:AF16)</f>
        <v>0</v>
      </c>
      <c r="AI16" s="112" t="str">
        <f t="shared" si="2"/>
        <v/>
      </c>
      <c r="AJ16" s="236" t="str">
        <f t="shared" si="3"/>
        <v/>
      </c>
      <c r="AK16" s="236"/>
    </row>
    <row r="17" spans="1:37" s="112" customFormat="1" ht="30" customHeight="1" x14ac:dyDescent="0.4">
      <c r="A17" s="33">
        <v>4</v>
      </c>
      <c r="B17" s="103" t="str">
        <f>IF('（別紙2-5）5月1日～5月31日'!B17="","",'（別紙2-5）5月1日～5月31日'!B17)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342"/>
      <c r="AG17" s="34">
        <f>SUM('（別紙2-1）4月1日～4月30日'!D17:AG17,'（別紙2-5）5月1日～5月31日'!D17:AH17,'（別紙2-6）6月1日～6月30日'!D17:AG17,'（別紙2-7）7月1日～7月31日'!D17:AH17,'（別紙2-8）8月1日～8月31日'!D17:AH17,'（別紙2-9）9月1日～9月30日'!D17:AG17,'（別紙2-7）10月1日～10月31日'!D17:AH17,'（別紙2-8）11月1日～11月30日'!D17:AG17,'（別紙2-9）12月1日～12月31日'!D17:AH17,'（別紙2-10）1月1日～1月31日'!D17:AH17,'（別紙2-11）2月1日～2月29日'!D17:AF17)</f>
        <v>0</v>
      </c>
      <c r="AI17" s="112" t="str">
        <f t="shared" si="2"/>
        <v/>
      </c>
      <c r="AJ17" s="236" t="str">
        <f t="shared" si="3"/>
        <v/>
      </c>
      <c r="AK17" s="236"/>
    </row>
    <row r="18" spans="1:37" s="112" customFormat="1" ht="30" customHeight="1" thickBot="1" x14ac:dyDescent="0.45">
      <c r="A18" s="37">
        <v>5</v>
      </c>
      <c r="B18" s="104" t="str">
        <f>IF('（別紙2-5）5月1日～5月31日'!B18="","",'（別紙2-5）5月1日～5月31日'!B18)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343"/>
      <c r="AG18" s="38">
        <f>SUM('（別紙2-1）4月1日～4月30日'!D18:AG18,'（別紙2-5）5月1日～5月31日'!D18:AH18,'（別紙2-6）6月1日～6月30日'!D18:AG18,'（別紙2-7）7月1日～7月31日'!D18:AH18,'（別紙2-8）8月1日～8月31日'!D18:AH18,'（別紙2-9）9月1日～9月30日'!D18:AG18,'（別紙2-7）10月1日～10月31日'!D18:AH18,'（別紙2-8）11月1日～11月30日'!D18:AG18,'（別紙2-9）12月1日～12月31日'!D18:AH18,'（別紙2-10）1月1日～1月31日'!D18:AH18,'（別紙2-11）2月1日～2月29日'!D18:AF18)</f>
        <v>0</v>
      </c>
      <c r="AI18" s="112" t="str">
        <f t="shared" si="2"/>
        <v/>
      </c>
      <c r="AJ18" s="236" t="str">
        <f t="shared" si="3"/>
        <v/>
      </c>
      <c r="AK18" s="236"/>
    </row>
    <row r="19" spans="1:37" s="112" customFormat="1" ht="30" customHeight="1" x14ac:dyDescent="0.4">
      <c r="A19" s="60">
        <v>6</v>
      </c>
      <c r="B19" s="105" t="str">
        <f>IF('（別紙2-5）5月1日～5月31日'!B19="","",'（別紙2-5）5月1日～5月31日'!B19)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156"/>
      <c r="AF19" s="341"/>
      <c r="AG19" s="62">
        <f>SUM('（別紙2-1）4月1日～4月30日'!D19:AG19,'（別紙2-5）5月1日～5月31日'!D19:AH19,'（別紙2-6）6月1日～6月30日'!D19:AG19,'（別紙2-7）7月1日～7月31日'!D19:AH19,'（別紙2-8）8月1日～8月31日'!D19:AH19,'（別紙2-9）9月1日～9月30日'!D19:AG19,'（別紙2-7）10月1日～10月31日'!D19:AH19,'（別紙2-8）11月1日～11月30日'!D19:AG19,'（別紙2-9）12月1日～12月31日'!D19:AH19,'（別紙2-10）1月1日～1月31日'!D19:AH19,'（別紙2-11）2月1日～2月29日'!D19:AF19)</f>
        <v>0</v>
      </c>
      <c r="AI19" s="112" t="str">
        <f t="shared" si="2"/>
        <v/>
      </c>
      <c r="AJ19" s="236" t="str">
        <f t="shared" si="3"/>
        <v/>
      </c>
      <c r="AK19" s="236"/>
    </row>
    <row r="20" spans="1:37" s="112" customFormat="1" ht="30" customHeight="1" x14ac:dyDescent="0.4">
      <c r="A20" s="33">
        <v>7</v>
      </c>
      <c r="B20" s="103" t="str">
        <f>IF('（別紙2-5）5月1日～5月31日'!B20="","",'（別紙2-5）5月1日～5月31日'!B20)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342"/>
      <c r="AG20" s="34">
        <f>SUM('（別紙2-1）4月1日～4月30日'!D20:AG20,'（別紙2-5）5月1日～5月31日'!D20:AH20,'（別紙2-6）6月1日～6月30日'!D20:AG20,'（別紙2-7）7月1日～7月31日'!D20:AH20,'（別紙2-8）8月1日～8月31日'!D20:AH20,'（別紙2-9）9月1日～9月30日'!D20:AG20,'（別紙2-7）10月1日～10月31日'!D20:AH20,'（別紙2-8）11月1日～11月30日'!D20:AG20,'（別紙2-9）12月1日～12月31日'!D20:AH20,'（別紙2-10）1月1日～1月31日'!D20:AH20,'（別紙2-11）2月1日～2月29日'!D20:AF20)</f>
        <v>0</v>
      </c>
      <c r="AI20" s="112" t="str">
        <f t="shared" si="2"/>
        <v/>
      </c>
      <c r="AJ20" s="236" t="str">
        <f t="shared" si="3"/>
        <v/>
      </c>
      <c r="AK20" s="236"/>
    </row>
    <row r="21" spans="1:37" s="112" customFormat="1" ht="30" customHeight="1" x14ac:dyDescent="0.4">
      <c r="A21" s="33">
        <v>8</v>
      </c>
      <c r="B21" s="103" t="str">
        <f>IF('（別紙2-5）5月1日～5月31日'!B21="","",'（別紙2-5）5月1日～5月31日'!B21)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342"/>
      <c r="AG21" s="34">
        <f>SUM('（別紙2-1）4月1日～4月30日'!D21:AG21,'（別紙2-5）5月1日～5月31日'!D21:AH21,'（別紙2-6）6月1日～6月30日'!D21:AG21,'（別紙2-7）7月1日～7月31日'!D21:AH21,'（別紙2-8）8月1日～8月31日'!D21:AH21,'（別紙2-9）9月1日～9月30日'!D21:AG21,'（別紙2-7）10月1日～10月31日'!D21:AH21,'（別紙2-8）11月1日～11月30日'!D21:AG21,'（別紙2-9）12月1日～12月31日'!D21:AH21,'（別紙2-10）1月1日～1月31日'!D21:AH21,'（別紙2-11）2月1日～2月29日'!D21:AF21)</f>
        <v>0</v>
      </c>
      <c r="AI21" s="112" t="str">
        <f t="shared" si="2"/>
        <v/>
      </c>
      <c r="AJ21" s="236" t="str">
        <f t="shared" si="3"/>
        <v/>
      </c>
      <c r="AK21" s="236"/>
    </row>
    <row r="22" spans="1:37" s="112" customFormat="1" ht="30" customHeight="1" x14ac:dyDescent="0.4">
      <c r="A22" s="33">
        <v>9</v>
      </c>
      <c r="B22" s="103" t="str">
        <f>IF('（別紙2-5）5月1日～5月31日'!B22="","",'（別紙2-5）5月1日～5月31日'!B22)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342"/>
      <c r="AG22" s="34">
        <f>SUM('（別紙2-1）4月1日～4月30日'!D22:AG22,'（別紙2-5）5月1日～5月31日'!D22:AH22,'（別紙2-6）6月1日～6月30日'!D22:AG22,'（別紙2-7）7月1日～7月31日'!D22:AH22,'（別紙2-8）8月1日～8月31日'!D22:AH22,'（別紙2-9）9月1日～9月30日'!D22:AG22,'（別紙2-7）10月1日～10月31日'!D22:AH22,'（別紙2-8）11月1日～11月30日'!D22:AG22,'（別紙2-9）12月1日～12月31日'!D22:AH22,'（別紙2-10）1月1日～1月31日'!D22:AH22,'（別紙2-11）2月1日～2月29日'!D22:AF22)</f>
        <v>0</v>
      </c>
      <c r="AI22" s="112" t="str">
        <f t="shared" si="2"/>
        <v/>
      </c>
      <c r="AJ22" s="236" t="str">
        <f t="shared" si="3"/>
        <v/>
      </c>
      <c r="AK22" s="236"/>
    </row>
    <row r="23" spans="1:37" s="112" customFormat="1" ht="30" customHeight="1" thickBot="1" x14ac:dyDescent="0.45">
      <c r="A23" s="37">
        <v>10</v>
      </c>
      <c r="B23" s="104" t="str">
        <f>IF('（別紙2-5）5月1日～5月31日'!B23="","",'（別紙2-5）5月1日～5月31日'!B23)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343"/>
      <c r="AG23" s="38">
        <f>SUM('（別紙2-1）4月1日～4月30日'!D23:AG23,'（別紙2-5）5月1日～5月31日'!D23:AH23,'（別紙2-6）6月1日～6月30日'!D23:AG23,'（別紙2-7）7月1日～7月31日'!D23:AH23,'（別紙2-8）8月1日～8月31日'!D23:AH23,'（別紙2-9）9月1日～9月30日'!D23:AG23,'（別紙2-7）10月1日～10月31日'!D23:AH23,'（別紙2-8）11月1日～11月30日'!D23:AG23,'（別紙2-9）12月1日～12月31日'!D23:AH23,'（別紙2-10）1月1日～1月31日'!D23:AH23,'（別紙2-11）2月1日～2月29日'!D23:AF23)</f>
        <v>0</v>
      </c>
      <c r="AI23" s="112" t="str">
        <f t="shared" si="2"/>
        <v/>
      </c>
      <c r="AJ23" s="236" t="str">
        <f t="shared" si="3"/>
        <v/>
      </c>
      <c r="AK23" s="236"/>
    </row>
    <row r="24" spans="1:37" s="112" customFormat="1" ht="30" customHeight="1" x14ac:dyDescent="0.4">
      <c r="A24" s="60">
        <v>11</v>
      </c>
      <c r="B24" s="105" t="str">
        <f>IF('（別紙2-5）5月1日～5月31日'!B24="","",'（別紙2-5）5月1日～5月31日'!B24)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156"/>
      <c r="AF24" s="341"/>
      <c r="AG24" s="62">
        <f>SUM('（別紙2-1）4月1日～4月30日'!D24:AG24,'（別紙2-5）5月1日～5月31日'!D24:AH24,'（別紙2-6）6月1日～6月30日'!D24:AG24,'（別紙2-7）7月1日～7月31日'!D24:AH24,'（別紙2-8）8月1日～8月31日'!D24:AH24,'（別紙2-9）9月1日～9月30日'!D24:AG24,'（別紙2-7）10月1日～10月31日'!D24:AH24,'（別紙2-8）11月1日～11月30日'!D24:AG24,'（別紙2-9）12月1日～12月31日'!D24:AH24,'（別紙2-10）1月1日～1月31日'!D24:AH24,'（別紙2-11）2月1日～2月29日'!D24:AF24)</f>
        <v>0</v>
      </c>
      <c r="AI24" s="112" t="str">
        <f t="shared" si="2"/>
        <v/>
      </c>
      <c r="AJ24" s="236" t="str">
        <f t="shared" si="3"/>
        <v/>
      </c>
      <c r="AK24" s="236"/>
    </row>
    <row r="25" spans="1:37" s="112" customFormat="1" ht="30" customHeight="1" x14ac:dyDescent="0.4">
      <c r="A25" s="33">
        <v>12</v>
      </c>
      <c r="B25" s="103" t="str">
        <f>IF('（別紙2-5）5月1日～5月31日'!B25="","",'（別紙2-5）5月1日～5月31日'!B25)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342"/>
      <c r="AG25" s="34">
        <f>SUM('（別紙2-1）4月1日～4月30日'!D25:AG25,'（別紙2-5）5月1日～5月31日'!D25:AH25,'（別紙2-6）6月1日～6月30日'!D25:AG25,'（別紙2-7）7月1日～7月31日'!D25:AH25,'（別紙2-8）8月1日～8月31日'!D25:AH25,'（別紙2-9）9月1日～9月30日'!D25:AG25,'（別紙2-7）10月1日～10月31日'!D25:AH25,'（別紙2-8）11月1日～11月30日'!D25:AG25,'（別紙2-9）12月1日～12月31日'!D25:AH25,'（別紙2-10）1月1日～1月31日'!D25:AH25,'（別紙2-11）2月1日～2月29日'!D25:AF25)</f>
        <v>0</v>
      </c>
      <c r="AI25" s="112" t="str">
        <f t="shared" si="2"/>
        <v/>
      </c>
      <c r="AJ25" s="236" t="str">
        <f t="shared" si="3"/>
        <v/>
      </c>
      <c r="AK25" s="236"/>
    </row>
    <row r="26" spans="1:37" s="112" customFormat="1" ht="30" customHeight="1" x14ac:dyDescent="0.4">
      <c r="A26" s="33">
        <v>13</v>
      </c>
      <c r="B26" s="103" t="str">
        <f>IF('（別紙2-5）5月1日～5月31日'!B26="","",'（別紙2-5）5月1日～5月31日'!B26)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342"/>
      <c r="AG26" s="34">
        <f>SUM('（別紙2-1）4月1日～4月30日'!D26:AG26,'（別紙2-5）5月1日～5月31日'!D26:AH26,'（別紙2-6）6月1日～6月30日'!D26:AG26,'（別紙2-7）7月1日～7月31日'!D26:AH26,'（別紙2-8）8月1日～8月31日'!D26:AH26,'（別紙2-9）9月1日～9月30日'!D26:AG26,'（別紙2-7）10月1日～10月31日'!D26:AH26,'（別紙2-8）11月1日～11月30日'!D26:AG26,'（別紙2-9）12月1日～12月31日'!D26:AH26,'（別紙2-10）1月1日～1月31日'!D26:AH26,'（別紙2-11）2月1日～2月29日'!D26:AF26)</f>
        <v>0</v>
      </c>
      <c r="AI26" s="112" t="str">
        <f t="shared" si="2"/>
        <v/>
      </c>
      <c r="AJ26" s="236" t="str">
        <f t="shared" si="3"/>
        <v/>
      </c>
      <c r="AK26" s="236"/>
    </row>
    <row r="27" spans="1:37" s="112" customFormat="1" ht="30" customHeight="1" x14ac:dyDescent="0.4">
      <c r="A27" s="33">
        <v>14</v>
      </c>
      <c r="B27" s="103" t="str">
        <f>IF('（別紙2-5）5月1日～5月31日'!B27="","",'（別紙2-5）5月1日～5月31日'!B27)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342"/>
      <c r="AG27" s="34">
        <f>SUM('（別紙2-1）4月1日～4月30日'!D27:AG27,'（別紙2-5）5月1日～5月31日'!D27:AH27,'（別紙2-6）6月1日～6月30日'!D27:AG27,'（別紙2-7）7月1日～7月31日'!D27:AH27,'（別紙2-8）8月1日～8月31日'!D27:AH27,'（別紙2-9）9月1日～9月30日'!D27:AG27,'（別紙2-7）10月1日～10月31日'!D27:AH27,'（別紙2-8）11月1日～11月30日'!D27:AG27,'（別紙2-9）12月1日～12月31日'!D27:AH27,'（別紙2-10）1月1日～1月31日'!D27:AH27,'（別紙2-11）2月1日～2月29日'!D27:AF27)</f>
        <v>0</v>
      </c>
      <c r="AI27" s="112" t="str">
        <f t="shared" si="2"/>
        <v/>
      </c>
      <c r="AJ27" s="236" t="str">
        <f t="shared" si="3"/>
        <v/>
      </c>
      <c r="AK27" s="236"/>
    </row>
    <row r="28" spans="1:37" s="112" customFormat="1" ht="30" customHeight="1" thickBot="1" x14ac:dyDescent="0.45">
      <c r="A28" s="37">
        <v>15</v>
      </c>
      <c r="B28" s="104" t="str">
        <f>IF('（別紙2-5）5月1日～5月31日'!B28="","",'（別紙2-5）5月1日～5月31日'!B28)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343"/>
      <c r="AG28" s="38">
        <f>SUM('（別紙2-1）4月1日～4月30日'!D28:AG28,'（別紙2-5）5月1日～5月31日'!D28:AH28,'（別紙2-6）6月1日～6月30日'!D28:AG28,'（別紙2-7）7月1日～7月31日'!D28:AH28,'（別紙2-8）8月1日～8月31日'!D28:AH28,'（別紙2-9）9月1日～9月30日'!D28:AG28,'（別紙2-7）10月1日～10月31日'!D28:AH28,'（別紙2-8）11月1日～11月30日'!D28:AG28,'（別紙2-9）12月1日～12月31日'!D28:AH28,'（別紙2-10）1月1日～1月31日'!D28:AH28,'（別紙2-11）2月1日～2月29日'!D28:AF28)</f>
        <v>0</v>
      </c>
      <c r="AI28" s="112" t="str">
        <f t="shared" si="2"/>
        <v/>
      </c>
      <c r="AJ28" s="236" t="str">
        <f t="shared" si="3"/>
        <v/>
      </c>
      <c r="AK28" s="236"/>
    </row>
    <row r="29" spans="1:37" s="112" customFormat="1" ht="30" customHeight="1" x14ac:dyDescent="0.4">
      <c r="A29" s="60">
        <v>16</v>
      </c>
      <c r="B29" s="105" t="str">
        <f>IF('（別紙2-5）5月1日～5月31日'!B29="","",'（別紙2-5）5月1日～5月31日'!B29)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156"/>
      <c r="AF29" s="341"/>
      <c r="AG29" s="62">
        <f>SUM('（別紙2-1）4月1日～4月30日'!D29:AG29,'（別紙2-5）5月1日～5月31日'!D29:AH29,'（別紙2-6）6月1日～6月30日'!D29:AG29,'（別紙2-7）7月1日～7月31日'!D29:AH29,'（別紙2-8）8月1日～8月31日'!D29:AH29,'（別紙2-9）9月1日～9月30日'!D29:AG29,'（別紙2-7）10月1日～10月31日'!D29:AH29,'（別紙2-8）11月1日～11月30日'!D29:AG29,'（別紙2-9）12月1日～12月31日'!D29:AH29,'（別紙2-10）1月1日～1月31日'!D29:AH29,'（別紙2-11）2月1日～2月29日'!D29:AF29)</f>
        <v>0</v>
      </c>
      <c r="AI29" s="112" t="str">
        <f t="shared" si="2"/>
        <v/>
      </c>
      <c r="AJ29" s="236" t="str">
        <f t="shared" si="3"/>
        <v/>
      </c>
      <c r="AK29" s="236"/>
    </row>
    <row r="30" spans="1:37" s="112" customFormat="1" ht="30" customHeight="1" x14ac:dyDescent="0.4">
      <c r="A30" s="33">
        <v>17</v>
      </c>
      <c r="B30" s="103" t="str">
        <f>IF('（別紙2-5）5月1日～5月31日'!B30="","",'（別紙2-5）5月1日～5月31日'!B30)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342"/>
      <c r="AG30" s="34">
        <f>SUM('（別紙2-1）4月1日～4月30日'!D30:AG30,'（別紙2-5）5月1日～5月31日'!D30:AH30,'（別紙2-6）6月1日～6月30日'!D30:AG30,'（別紙2-7）7月1日～7月31日'!D30:AH30,'（別紙2-8）8月1日～8月31日'!D30:AH30,'（別紙2-9）9月1日～9月30日'!D30:AG30,'（別紙2-7）10月1日～10月31日'!D30:AH30,'（別紙2-8）11月1日～11月30日'!D30:AG30,'（別紙2-9）12月1日～12月31日'!D30:AH30,'（別紙2-10）1月1日～1月31日'!D30:AH30,'（別紙2-11）2月1日～2月29日'!D30:AF30)</f>
        <v>0</v>
      </c>
      <c r="AI30" s="112" t="str">
        <f t="shared" si="2"/>
        <v/>
      </c>
      <c r="AJ30" s="236" t="str">
        <f t="shared" si="3"/>
        <v/>
      </c>
      <c r="AK30" s="236"/>
    </row>
    <row r="31" spans="1:37" s="112" customFormat="1" ht="30" customHeight="1" x14ac:dyDescent="0.4">
      <c r="A31" s="33">
        <v>18</v>
      </c>
      <c r="B31" s="103" t="str">
        <f>IF('（別紙2-5）5月1日～5月31日'!B31="","",'（別紙2-5）5月1日～5月31日'!B31)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342"/>
      <c r="AG31" s="34">
        <f>SUM('（別紙2-1）4月1日～4月30日'!D31:AG31,'（別紙2-5）5月1日～5月31日'!D31:AH31,'（別紙2-6）6月1日～6月30日'!D31:AG31,'（別紙2-7）7月1日～7月31日'!D31:AH31,'（別紙2-8）8月1日～8月31日'!D31:AH31,'（別紙2-9）9月1日～9月30日'!D31:AG31,'（別紙2-7）10月1日～10月31日'!D31:AH31,'（別紙2-8）11月1日～11月30日'!D31:AG31,'（別紙2-9）12月1日～12月31日'!D31:AH31,'（別紙2-10）1月1日～1月31日'!D31:AH31,'（別紙2-11）2月1日～2月29日'!D31:AF31)</f>
        <v>0</v>
      </c>
      <c r="AI31" s="112" t="str">
        <f t="shared" si="2"/>
        <v/>
      </c>
      <c r="AJ31" s="236" t="str">
        <f t="shared" si="3"/>
        <v/>
      </c>
      <c r="AK31" s="236"/>
    </row>
    <row r="32" spans="1:37" s="112" customFormat="1" ht="30" customHeight="1" x14ac:dyDescent="0.4">
      <c r="A32" s="33">
        <v>19</v>
      </c>
      <c r="B32" s="103" t="str">
        <f>IF('（別紙2-5）5月1日～5月31日'!B32="","",'（別紙2-5）5月1日～5月31日'!B32)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342"/>
      <c r="AG32" s="34">
        <f>SUM('（別紙2-1）4月1日～4月30日'!D32:AG32,'（別紙2-5）5月1日～5月31日'!D32:AH32,'（別紙2-6）6月1日～6月30日'!D32:AG32,'（別紙2-7）7月1日～7月31日'!D32:AH32,'（別紙2-8）8月1日～8月31日'!D32:AH32,'（別紙2-9）9月1日～9月30日'!D32:AG32,'（別紙2-7）10月1日～10月31日'!D32:AH32,'（別紙2-8）11月1日～11月30日'!D32:AG32,'（別紙2-9）12月1日～12月31日'!D32:AH32,'（別紙2-10）1月1日～1月31日'!D32:AH32,'（別紙2-11）2月1日～2月29日'!D32:AF32)</f>
        <v>0</v>
      </c>
      <c r="AI32" s="112" t="str">
        <f t="shared" si="2"/>
        <v/>
      </c>
      <c r="AJ32" s="236" t="str">
        <f t="shared" si="3"/>
        <v/>
      </c>
      <c r="AK32" s="236"/>
    </row>
    <row r="33" spans="1:45" s="112" customFormat="1" ht="30" customHeight="1" thickBot="1" x14ac:dyDescent="0.45">
      <c r="A33" s="37">
        <v>20</v>
      </c>
      <c r="B33" s="104" t="str">
        <f>IF('（別紙2-5）5月1日～5月31日'!B33="","",'（別紙2-5）5月1日～5月31日'!B33)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343"/>
      <c r="AG33" s="38">
        <f>SUM('（別紙2-1）4月1日～4月30日'!D33:AG33,'（別紙2-5）5月1日～5月31日'!D33:AH33,'（別紙2-6）6月1日～6月30日'!D33:AG33,'（別紙2-7）7月1日～7月31日'!D33:AH33,'（別紙2-8）8月1日～8月31日'!D33:AH33,'（別紙2-9）9月1日～9月30日'!D33:AG33,'（別紙2-7）10月1日～10月31日'!D33:AH33,'（別紙2-8）11月1日～11月30日'!D33:AG33,'（別紙2-9）12月1日～12月31日'!D33:AH33,'（別紙2-10）1月1日～1月31日'!D33:AH33,'（別紙2-11）2月1日～2月29日'!D33:AF33)</f>
        <v>0</v>
      </c>
      <c r="AI33" s="112" t="str">
        <f t="shared" si="2"/>
        <v/>
      </c>
      <c r="AJ33" s="236" t="str">
        <f t="shared" si="3"/>
        <v/>
      </c>
      <c r="AK33" s="236"/>
    </row>
    <row r="34" spans="1:45" s="112" customFormat="1" ht="30" customHeight="1" x14ac:dyDescent="0.4">
      <c r="A34" s="60">
        <v>21</v>
      </c>
      <c r="B34" s="105" t="str">
        <f>IF('（別紙2-5）5月1日～5月31日'!B34="","",'（別紙2-5）5月1日～5月31日'!B34)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156"/>
      <c r="AF34" s="341"/>
      <c r="AG34" s="62">
        <f>SUM('（別紙2-1）4月1日～4月30日'!D34:AG34,'（別紙2-5）5月1日～5月31日'!D34:AH34,'（別紙2-6）6月1日～6月30日'!D34:AG34,'（別紙2-7）7月1日～7月31日'!D34:AH34,'（別紙2-8）8月1日～8月31日'!D34:AH34,'（別紙2-9）9月1日～9月30日'!D34:AG34,'（別紙2-7）10月1日～10月31日'!D34:AH34,'（別紙2-8）11月1日～11月30日'!D34:AG34,'（別紙2-9）12月1日～12月31日'!D34:AH34,'（別紙2-10）1月1日～1月31日'!D34:AH34,'（別紙2-11）2月1日～2月29日'!D34:AF34)</f>
        <v>0</v>
      </c>
      <c r="AI34" s="112" t="str">
        <f t="shared" si="2"/>
        <v/>
      </c>
      <c r="AJ34" s="236" t="str">
        <f t="shared" si="3"/>
        <v/>
      </c>
      <c r="AK34" s="236"/>
    </row>
    <row r="35" spans="1:45" s="112" customFormat="1" ht="30" customHeight="1" x14ac:dyDescent="0.4">
      <c r="A35" s="33">
        <v>22</v>
      </c>
      <c r="B35" s="103" t="str">
        <f>IF('（別紙2-5）5月1日～5月31日'!B35="","",'（別紙2-5）5月1日～5月31日'!B35)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342"/>
      <c r="AG35" s="34">
        <f>SUM('（別紙2-1）4月1日～4月30日'!D35:AG35,'（別紙2-5）5月1日～5月31日'!D35:AH35,'（別紙2-6）6月1日～6月30日'!D35:AG35,'（別紙2-7）7月1日～7月31日'!D35:AH35,'（別紙2-8）8月1日～8月31日'!D35:AH35,'（別紙2-9）9月1日～9月30日'!D35:AG35,'（別紙2-7）10月1日～10月31日'!D35:AH35,'（別紙2-8）11月1日～11月30日'!D35:AG35,'（別紙2-9）12月1日～12月31日'!D35:AH35,'（別紙2-10）1月1日～1月31日'!D35:AH35,'（別紙2-11）2月1日～2月29日'!D35:AF35)</f>
        <v>0</v>
      </c>
      <c r="AI35" s="112" t="str">
        <f t="shared" si="2"/>
        <v/>
      </c>
      <c r="AJ35" s="236" t="str">
        <f t="shared" si="3"/>
        <v/>
      </c>
      <c r="AK35" s="236"/>
    </row>
    <row r="36" spans="1:45" s="112" customFormat="1" ht="30" customHeight="1" x14ac:dyDescent="0.4">
      <c r="A36" s="33">
        <v>23</v>
      </c>
      <c r="B36" s="103" t="str">
        <f>IF('（別紙2-5）5月1日～5月31日'!B36="","",'（別紙2-5）5月1日～5月31日'!B36)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342"/>
      <c r="AG36" s="34">
        <f>SUM('（別紙2-1）4月1日～4月30日'!D36:AG36,'（別紙2-5）5月1日～5月31日'!D36:AH36,'（別紙2-6）6月1日～6月30日'!D36:AG36,'（別紙2-7）7月1日～7月31日'!D36:AH36,'（別紙2-8）8月1日～8月31日'!D36:AH36,'（別紙2-9）9月1日～9月30日'!D36:AG36,'（別紙2-7）10月1日～10月31日'!D36:AH36,'（別紙2-8）11月1日～11月30日'!D36:AG36,'（別紙2-9）12月1日～12月31日'!D36:AH36,'（別紙2-10）1月1日～1月31日'!D36:AH36,'（別紙2-11）2月1日～2月29日'!D36:AF36)</f>
        <v>0</v>
      </c>
      <c r="AI36" s="112" t="str">
        <f t="shared" si="2"/>
        <v/>
      </c>
      <c r="AJ36" s="236" t="str">
        <f t="shared" si="3"/>
        <v/>
      </c>
      <c r="AK36" s="236"/>
    </row>
    <row r="37" spans="1:45" s="112" customFormat="1" ht="30" customHeight="1" x14ac:dyDescent="0.4">
      <c r="A37" s="33">
        <v>24</v>
      </c>
      <c r="B37" s="103" t="str">
        <f>IF('（別紙2-5）5月1日～5月31日'!B37="","",'（別紙2-5）5月1日～5月31日'!B37)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342"/>
      <c r="AG37" s="34">
        <f>SUM('（別紙2-1）4月1日～4月30日'!D37:AG37,'（別紙2-5）5月1日～5月31日'!D37:AH37,'（別紙2-6）6月1日～6月30日'!D37:AG37,'（別紙2-7）7月1日～7月31日'!D37:AH37,'（別紙2-8）8月1日～8月31日'!D37:AH37,'（別紙2-9）9月1日～9月30日'!D37:AG37,'（別紙2-7）10月1日～10月31日'!D37:AH37,'（別紙2-8）11月1日～11月30日'!D37:AG37,'（別紙2-9）12月1日～12月31日'!D37:AH37,'（別紙2-10）1月1日～1月31日'!D37:AH37,'（別紙2-11）2月1日～2月29日'!D37:AF37)</f>
        <v>0</v>
      </c>
      <c r="AI37" s="112" t="str">
        <f t="shared" si="2"/>
        <v/>
      </c>
      <c r="AJ37" s="236" t="str">
        <f t="shared" si="3"/>
        <v/>
      </c>
      <c r="AK37" s="236"/>
    </row>
    <row r="38" spans="1:45" ht="30" customHeight="1" thickBot="1" x14ac:dyDescent="0.3">
      <c r="A38" s="37">
        <v>25</v>
      </c>
      <c r="B38" s="104" t="str">
        <f>IF('（別紙2-5）5月1日～5月31日'!B38="","",'（別紙2-5）5月1日～5月31日'!B38)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343"/>
      <c r="AG38" s="38">
        <f>SUM('（別紙2-1）4月1日～4月30日'!D38:AG38,'（別紙2-5）5月1日～5月31日'!D38:AH38,'（別紙2-6）6月1日～6月30日'!D38:AG38,'（別紙2-7）7月1日～7月31日'!D38:AH38,'（別紙2-8）8月1日～8月31日'!D38:AH38,'（別紙2-9）9月1日～9月30日'!D38:AG38,'（別紙2-7）10月1日～10月31日'!D38:AH38,'（別紙2-8）11月1日～11月30日'!D38:AG38,'（別紙2-9）12月1日～12月31日'!D38:AH38,'（別紙2-10）1月1日～1月31日'!D38:AH38,'（別紙2-11）2月1日～2月29日'!D38:AF38)</f>
        <v>0</v>
      </c>
      <c r="AH38" s="112"/>
      <c r="AI38" s="112" t="str">
        <f t="shared" si="2"/>
        <v/>
      </c>
      <c r="AJ38" s="236" t="str">
        <f t="shared" si="3"/>
        <v/>
      </c>
      <c r="AK38" s="236"/>
      <c r="AL38" s="112"/>
      <c r="AM38" s="112"/>
      <c r="AN38" s="112"/>
      <c r="AO38" s="112"/>
      <c r="AP38" s="112"/>
      <c r="AQ38" s="112"/>
      <c r="AR38" s="112"/>
      <c r="AS38" s="112"/>
    </row>
    <row r="39" spans="1:45" ht="30" customHeight="1" x14ac:dyDescent="0.25">
      <c r="A39" s="31">
        <v>26</v>
      </c>
      <c r="B39" s="105" t="str">
        <f>IF('（別紙2-5）5月1日～5月31日'!B39="","",'（別紙2-5）5月1日～5月31日'!B39)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344"/>
      <c r="AG39" s="32">
        <f>SUM('（別紙2-1）4月1日～4月30日'!D39:AG39,'（別紙2-5）5月1日～5月31日'!D39:AH39,'（別紙2-6）6月1日～6月30日'!D39:AG39,'（別紙2-7）7月1日～7月31日'!D39:AH39,'（別紙2-8）8月1日～8月31日'!D39:AH39,'（別紙2-9）9月1日～9月30日'!D39:AG39,'（別紙2-7）10月1日～10月31日'!D39:AH39,'（別紙2-8）11月1日～11月30日'!D39:AG39,'（別紙2-9）12月1日～12月31日'!D39:AH39,'（別紙2-10）1月1日～1月31日'!D39:AH39,'（別紙2-11）2月1日～2月29日'!D39:AF39)</f>
        <v>0</v>
      </c>
      <c r="AH39" s="112"/>
      <c r="AI39" s="112" t="str">
        <f t="shared" si="2"/>
        <v/>
      </c>
      <c r="AJ39" s="236" t="str">
        <f t="shared" si="3"/>
        <v/>
      </c>
      <c r="AK39" s="236"/>
      <c r="AL39" s="112"/>
      <c r="AM39" s="112"/>
      <c r="AN39" s="112"/>
      <c r="AO39" s="112"/>
      <c r="AP39" s="112"/>
      <c r="AQ39" s="112"/>
      <c r="AR39" s="112"/>
      <c r="AS39" s="112"/>
    </row>
    <row r="40" spans="1:45" ht="30" customHeight="1" x14ac:dyDescent="0.25">
      <c r="A40" s="33">
        <v>27</v>
      </c>
      <c r="B40" s="103" t="str">
        <f>IF('（別紙2-5）5月1日～5月31日'!B40="","",'（別紙2-5）5月1日～5月31日'!B40)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342"/>
      <c r="AG40" s="34">
        <f>SUM('（別紙2-1）4月1日～4月30日'!D40:AG40,'（別紙2-5）5月1日～5月31日'!D40:AH40,'（別紙2-6）6月1日～6月30日'!D40:AG40,'（別紙2-7）7月1日～7月31日'!D40:AH40,'（別紙2-8）8月1日～8月31日'!D40:AH40,'（別紙2-9）9月1日～9月30日'!D40:AG40,'（別紙2-7）10月1日～10月31日'!D40:AH40,'（別紙2-8）11月1日～11月30日'!D40:AG40,'（別紙2-9）12月1日～12月31日'!D40:AH40,'（別紙2-10）1月1日～1月31日'!D40:AH40,'（別紙2-11）2月1日～2月29日'!D40:AF40)</f>
        <v>0</v>
      </c>
      <c r="AH40" s="112"/>
      <c r="AI40" s="112" t="str">
        <f t="shared" si="2"/>
        <v/>
      </c>
      <c r="AJ40" s="236" t="str">
        <f t="shared" si="3"/>
        <v/>
      </c>
      <c r="AK40" s="236"/>
      <c r="AL40" s="112"/>
      <c r="AM40" s="112"/>
      <c r="AN40" s="112"/>
      <c r="AO40" s="112"/>
      <c r="AP40" s="112"/>
      <c r="AQ40" s="112"/>
      <c r="AR40" s="112"/>
      <c r="AS40" s="112"/>
    </row>
    <row r="41" spans="1:45" ht="30" customHeight="1" x14ac:dyDescent="0.25">
      <c r="A41" s="33">
        <v>28</v>
      </c>
      <c r="B41" s="103" t="str">
        <f>IF('（別紙2-5）5月1日～5月31日'!B41="","",'（別紙2-5）5月1日～5月31日'!B41)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342"/>
      <c r="AG41" s="34">
        <f>SUM('（別紙2-1）4月1日～4月30日'!D41:AG41,'（別紙2-5）5月1日～5月31日'!D41:AH41,'（別紙2-6）6月1日～6月30日'!D41:AG41,'（別紙2-7）7月1日～7月31日'!D41:AH41,'（別紙2-8）8月1日～8月31日'!D41:AH41,'（別紙2-9）9月1日～9月30日'!D41:AG41,'（別紙2-7）10月1日～10月31日'!D41:AH41,'（別紙2-8）11月1日～11月30日'!D41:AG41,'（別紙2-9）12月1日～12月31日'!D41:AH41,'（別紙2-10）1月1日～1月31日'!D41:AH41,'（別紙2-11）2月1日～2月29日'!D41:AF41)</f>
        <v>0</v>
      </c>
      <c r="AH41" s="112"/>
      <c r="AI41" s="112" t="str">
        <f t="shared" si="2"/>
        <v/>
      </c>
      <c r="AJ41" s="236" t="str">
        <f t="shared" si="3"/>
        <v/>
      </c>
      <c r="AK41" s="236"/>
      <c r="AL41" s="112"/>
      <c r="AM41" s="112"/>
      <c r="AN41" s="112"/>
      <c r="AO41" s="112"/>
      <c r="AP41" s="112"/>
      <c r="AQ41" s="112"/>
      <c r="AR41" s="112"/>
      <c r="AS41" s="112"/>
    </row>
    <row r="42" spans="1:45" s="112" customFormat="1" ht="30" customHeight="1" x14ac:dyDescent="0.4">
      <c r="A42" s="33">
        <v>29</v>
      </c>
      <c r="B42" s="103" t="str">
        <f>IF('（別紙2-5）5月1日～5月31日'!B42="","",'（別紙2-5）5月1日～5月31日'!B42)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342"/>
      <c r="AG42" s="34">
        <f>SUM('（別紙2-1）4月1日～4月30日'!D42:AG42,'（別紙2-5）5月1日～5月31日'!D42:AH42,'（別紙2-6）6月1日～6月30日'!D42:AG42,'（別紙2-7）7月1日～7月31日'!D42:AH42,'（別紙2-8）8月1日～8月31日'!D42:AH42,'（別紙2-9）9月1日～9月30日'!D42:AG42,'（別紙2-7）10月1日～10月31日'!D42:AH42,'（別紙2-8）11月1日～11月30日'!D42:AG42,'（別紙2-9）12月1日～12月31日'!D42:AH42,'（別紙2-10）1月1日～1月31日'!D42:AH42,'（別紙2-11）2月1日～2月29日'!D42:AF42)</f>
        <v>0</v>
      </c>
      <c r="AI42" s="112" t="str">
        <f t="shared" si="2"/>
        <v/>
      </c>
      <c r="AJ42" s="236" t="str">
        <f t="shared" si="3"/>
        <v/>
      </c>
      <c r="AK42" s="236"/>
    </row>
    <row r="43" spans="1:45" s="112" customFormat="1" ht="30" customHeight="1" thickBot="1" x14ac:dyDescent="0.45">
      <c r="A43" s="35">
        <v>30</v>
      </c>
      <c r="B43" s="104" t="str">
        <f>IF('（別紙2-5）5月1日～5月31日'!B43="","",'（別紙2-5）5月1日～5月31日'!B43)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345"/>
      <c r="AG43" s="36">
        <f>SUM('（別紙2-1）4月1日～4月30日'!D43:AG43,'（別紙2-5）5月1日～5月31日'!D43:AH43,'（別紙2-6）6月1日～6月30日'!D43:AG43,'（別紙2-7）7月1日～7月31日'!D43:AH43,'（別紙2-8）8月1日～8月31日'!D43:AH43,'（別紙2-9）9月1日～9月30日'!D43:AG43,'（別紙2-7）10月1日～10月31日'!D43:AH43,'（別紙2-8）11月1日～11月30日'!D43:AG43,'（別紙2-9）12月1日～12月31日'!D43:AH43,'（別紙2-10）1月1日～1月31日'!D43:AH43,'（別紙2-11）2月1日～2月29日'!D43:AF43)</f>
        <v>0</v>
      </c>
      <c r="AI43" s="112" t="str">
        <f t="shared" si="2"/>
        <v/>
      </c>
      <c r="AJ43" s="236" t="str">
        <f t="shared" si="3"/>
        <v/>
      </c>
      <c r="AK43" s="236"/>
    </row>
    <row r="44" spans="1:45" s="112" customFormat="1" ht="30" customHeight="1" x14ac:dyDescent="0.4">
      <c r="A44" s="71">
        <v>31</v>
      </c>
      <c r="B44" s="105" t="str">
        <f>IF('（別紙2-5）5月1日～5月31日'!B44="","",'（別紙2-5）5月1日～5月31日'!B44)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346"/>
      <c r="AG44" s="59">
        <f>SUM('（別紙2-1）4月1日～4月30日'!D44:AG44,'（別紙2-5）5月1日～5月31日'!D44:AH44,'（別紙2-6）6月1日～6月30日'!D44:AG44,'（別紙2-7）7月1日～7月31日'!D44:AH44,'（別紙2-8）8月1日～8月31日'!D44:AH44,'（別紙2-9）9月1日～9月30日'!D44:AG44,'（別紙2-7）10月1日～10月31日'!D44:AH44,'（別紙2-8）11月1日～11月30日'!D44:AG44,'（別紙2-9）12月1日～12月31日'!D44:AH44,'（別紙2-10）1月1日～1月31日'!D44:AH44,'（別紙2-11）2月1日～2月29日'!D44:AF44)</f>
        <v>0</v>
      </c>
      <c r="AI44" s="112" t="str">
        <f t="shared" si="2"/>
        <v/>
      </c>
      <c r="AJ44" s="236" t="str">
        <f t="shared" si="3"/>
        <v/>
      </c>
      <c r="AK44" s="236"/>
    </row>
    <row r="45" spans="1:45" s="112" customFormat="1" ht="30" customHeight="1" x14ac:dyDescent="0.4">
      <c r="A45" s="35">
        <v>32</v>
      </c>
      <c r="B45" s="103" t="str">
        <f>IF('（別紙2-5）5月1日～5月31日'!B45="","",'（別紙2-5）5月1日～5月31日'!B45)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345"/>
      <c r="AG45" s="36">
        <f>SUM('（別紙2-1）4月1日～4月30日'!D45:AG45,'（別紙2-5）5月1日～5月31日'!D45:AH45,'（別紙2-6）6月1日～6月30日'!D45:AG45,'（別紙2-7）7月1日～7月31日'!D45:AH45,'（別紙2-8）8月1日～8月31日'!D45:AH45,'（別紙2-9）9月1日～9月30日'!D45:AG45,'（別紙2-7）10月1日～10月31日'!D45:AH45,'（別紙2-8）11月1日～11月30日'!D45:AG45,'（別紙2-9）12月1日～12月31日'!D45:AH45,'（別紙2-10）1月1日～1月31日'!D45:AH45,'（別紙2-11）2月1日～2月29日'!D45:AF45)</f>
        <v>0</v>
      </c>
      <c r="AI45" s="112" t="str">
        <f t="shared" si="2"/>
        <v/>
      </c>
      <c r="AJ45" s="236" t="str">
        <f t="shared" si="3"/>
        <v/>
      </c>
      <c r="AK45" s="236"/>
    </row>
    <row r="46" spans="1:45" s="112" customFormat="1" ht="30" customHeight="1" x14ac:dyDescent="0.4">
      <c r="A46" s="35">
        <v>33</v>
      </c>
      <c r="B46" s="103" t="str">
        <f>IF('（別紙2-5）5月1日～5月31日'!B46="","",'（別紙2-5）5月1日～5月31日'!B46)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345"/>
      <c r="AG46" s="36">
        <f>SUM('（別紙2-1）4月1日～4月30日'!D46:AG46,'（別紙2-5）5月1日～5月31日'!D46:AH46,'（別紙2-6）6月1日～6月30日'!D46:AG46,'（別紙2-7）7月1日～7月31日'!D46:AH46,'（別紙2-8）8月1日～8月31日'!D46:AH46,'（別紙2-9）9月1日～9月30日'!D46:AG46,'（別紙2-7）10月1日～10月31日'!D46:AH46,'（別紙2-8）11月1日～11月30日'!D46:AG46,'（別紙2-9）12月1日～12月31日'!D46:AH46,'（別紙2-10）1月1日～1月31日'!D46:AH46,'（別紙2-11）2月1日～2月29日'!D46:AF46)</f>
        <v>0</v>
      </c>
      <c r="AI46" s="112" t="str">
        <f t="shared" si="2"/>
        <v/>
      </c>
      <c r="AJ46" s="236" t="str">
        <f t="shared" si="3"/>
        <v/>
      </c>
      <c r="AK46" s="236"/>
    </row>
    <row r="47" spans="1:45" s="112" customFormat="1" ht="30" customHeight="1" x14ac:dyDescent="0.4">
      <c r="A47" s="35">
        <v>34</v>
      </c>
      <c r="B47" s="103" t="str">
        <f>IF('（別紙2-5）5月1日～5月31日'!B47="","",'（別紙2-5）5月1日～5月31日'!B47)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345"/>
      <c r="AG47" s="36">
        <f>SUM('（別紙2-1）4月1日～4月30日'!D47:AG47,'（別紙2-5）5月1日～5月31日'!D47:AH47,'（別紙2-6）6月1日～6月30日'!D47:AG47,'（別紙2-7）7月1日～7月31日'!D47:AH47,'（別紙2-8）8月1日～8月31日'!D47:AH47,'（別紙2-9）9月1日～9月30日'!D47:AG47,'（別紙2-7）10月1日～10月31日'!D47:AH47,'（別紙2-8）11月1日～11月30日'!D47:AG47,'（別紙2-9）12月1日～12月31日'!D47:AH47,'（別紙2-10）1月1日～1月31日'!D47:AH47,'（別紙2-11）2月1日～2月29日'!D47:AF47)</f>
        <v>0</v>
      </c>
      <c r="AI47" s="112" t="str">
        <f t="shared" si="2"/>
        <v/>
      </c>
      <c r="AJ47" s="236" t="str">
        <f t="shared" si="3"/>
        <v/>
      </c>
      <c r="AK47" s="236"/>
    </row>
    <row r="48" spans="1:45" s="112" customFormat="1" ht="30" customHeight="1" thickBot="1" x14ac:dyDescent="0.45">
      <c r="A48" s="37">
        <v>35</v>
      </c>
      <c r="B48" s="104" t="str">
        <f>IF('（別紙2-5）5月1日～5月31日'!B48="","",'（別紙2-5）5月1日～5月31日'!B48)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343"/>
      <c r="AG48" s="38">
        <f>SUM('（別紙2-1）4月1日～4月30日'!D48:AG48,'（別紙2-5）5月1日～5月31日'!D48:AH48,'（別紙2-6）6月1日～6月30日'!D48:AG48,'（別紙2-7）7月1日～7月31日'!D48:AH48,'（別紙2-8）8月1日～8月31日'!D48:AH48,'（別紙2-9）9月1日～9月30日'!D48:AG48,'（別紙2-7）10月1日～10月31日'!D48:AH48,'（別紙2-8）11月1日～11月30日'!D48:AG48,'（別紙2-9）12月1日～12月31日'!D48:AH48,'（別紙2-10）1月1日～1月31日'!D48:AH48,'（別紙2-11）2月1日～2月29日'!D48:AF48)</f>
        <v>0</v>
      </c>
      <c r="AI48" s="112" t="str">
        <f t="shared" si="2"/>
        <v/>
      </c>
      <c r="AJ48" s="236" t="str">
        <f t="shared" si="3"/>
        <v/>
      </c>
      <c r="AK48" s="236"/>
    </row>
    <row r="49" spans="1:37" s="112" customFormat="1" ht="30" customHeight="1" x14ac:dyDescent="0.4">
      <c r="A49" s="64">
        <v>36</v>
      </c>
      <c r="B49" s="105" t="str">
        <f>IF('（別紙2-5）5月1日～5月31日'!B49="","",'（別紙2-5）5月1日～5月31日'!B49)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347"/>
      <c r="AG49" s="70">
        <f>SUM('（別紙2-1）4月1日～4月30日'!D49:AG49,'（別紙2-5）5月1日～5月31日'!D49:AH49,'（別紙2-6）6月1日～6月30日'!D49:AG49,'（別紙2-7）7月1日～7月31日'!D49:AH49,'（別紙2-8）8月1日～8月31日'!D49:AH49,'（別紙2-9）9月1日～9月30日'!D49:AG49,'（別紙2-7）10月1日～10月31日'!D49:AH49,'（別紙2-8）11月1日～11月30日'!D49:AG49,'（別紙2-9）12月1日～12月31日'!D49:AH49,'（別紙2-10）1月1日～1月31日'!D49:AH49,'（別紙2-11）2月1日～2月29日'!D49:AF49)</f>
        <v>0</v>
      </c>
      <c r="AI49" s="112" t="str">
        <f t="shared" si="2"/>
        <v/>
      </c>
      <c r="AJ49" s="236" t="str">
        <f t="shared" si="3"/>
        <v/>
      </c>
      <c r="AK49" s="236"/>
    </row>
    <row r="50" spans="1:37" s="112" customFormat="1" ht="30" customHeight="1" x14ac:dyDescent="0.4">
      <c r="A50" s="35">
        <v>37</v>
      </c>
      <c r="B50" s="103" t="str">
        <f>IF('（別紙2-5）5月1日～5月31日'!B50="","",'（別紙2-5）5月1日～5月31日'!B50)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345"/>
      <c r="AG50" s="36">
        <f>SUM('（別紙2-1）4月1日～4月30日'!D50:AG50,'（別紙2-5）5月1日～5月31日'!D50:AH50,'（別紙2-6）6月1日～6月30日'!D50:AG50,'（別紙2-7）7月1日～7月31日'!D50:AH50,'（別紙2-8）8月1日～8月31日'!D50:AH50,'（別紙2-9）9月1日～9月30日'!D50:AG50,'（別紙2-7）10月1日～10月31日'!D50:AH50,'（別紙2-8）11月1日～11月30日'!D50:AG50,'（別紙2-9）12月1日～12月31日'!D50:AH50,'（別紙2-10）1月1日～1月31日'!D50:AH50,'（別紙2-11）2月1日～2月29日'!D50:AF50)</f>
        <v>0</v>
      </c>
      <c r="AI50" s="112" t="str">
        <f t="shared" si="2"/>
        <v/>
      </c>
      <c r="AJ50" s="236" t="str">
        <f t="shared" si="3"/>
        <v/>
      </c>
      <c r="AK50" s="236"/>
    </row>
    <row r="51" spans="1:37" s="112" customFormat="1" ht="30" customHeight="1" x14ac:dyDescent="0.4">
      <c r="A51" s="35">
        <v>38</v>
      </c>
      <c r="B51" s="103" t="str">
        <f>IF('（別紙2-5）5月1日～5月31日'!B51="","",'（別紙2-5）5月1日～5月31日'!B51)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345"/>
      <c r="AG51" s="36">
        <f>SUM('（別紙2-1）4月1日～4月30日'!D51:AG51,'（別紙2-5）5月1日～5月31日'!D51:AH51,'（別紙2-6）6月1日～6月30日'!D51:AG51,'（別紙2-7）7月1日～7月31日'!D51:AH51,'（別紙2-8）8月1日～8月31日'!D51:AH51,'（別紙2-9）9月1日～9月30日'!D51:AG51,'（別紙2-7）10月1日～10月31日'!D51:AH51,'（別紙2-8）11月1日～11月30日'!D51:AG51,'（別紙2-9）12月1日～12月31日'!D51:AH51,'（別紙2-10）1月1日～1月31日'!D51:AH51,'（別紙2-11）2月1日～2月29日'!D51:AF51)</f>
        <v>0</v>
      </c>
      <c r="AI51" s="112" t="str">
        <f t="shared" si="2"/>
        <v/>
      </c>
      <c r="AJ51" s="236" t="str">
        <f t="shared" si="3"/>
        <v/>
      </c>
      <c r="AK51" s="236"/>
    </row>
    <row r="52" spans="1:37" s="112" customFormat="1" ht="30" customHeight="1" x14ac:dyDescent="0.4">
      <c r="A52" s="35">
        <v>39</v>
      </c>
      <c r="B52" s="103" t="str">
        <f>IF('（別紙2-5）5月1日～5月31日'!B52="","",'（別紙2-5）5月1日～5月31日'!B52)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345"/>
      <c r="AG52" s="36">
        <f>SUM('（別紙2-1）4月1日～4月30日'!D52:AG52,'（別紙2-5）5月1日～5月31日'!D52:AH52,'（別紙2-6）6月1日～6月30日'!D52:AG52,'（別紙2-7）7月1日～7月31日'!D52:AH52,'（別紙2-8）8月1日～8月31日'!D52:AH52,'（別紙2-9）9月1日～9月30日'!D52:AG52,'（別紙2-7）10月1日～10月31日'!D52:AH52,'（別紙2-8）11月1日～11月30日'!D52:AG52,'（別紙2-9）12月1日～12月31日'!D52:AH52,'（別紙2-10）1月1日～1月31日'!D52:AH52,'（別紙2-11）2月1日～2月29日'!D52:AF52)</f>
        <v>0</v>
      </c>
      <c r="AI52" s="112" t="str">
        <f t="shared" si="2"/>
        <v/>
      </c>
      <c r="AJ52" s="236" t="str">
        <f t="shared" si="3"/>
        <v/>
      </c>
      <c r="AK52" s="236"/>
    </row>
    <row r="53" spans="1:37" s="112" customFormat="1" ht="30" customHeight="1" thickBot="1" x14ac:dyDescent="0.45">
      <c r="A53" s="35">
        <v>40</v>
      </c>
      <c r="B53" s="104" t="str">
        <f>IF('（別紙2-5）5月1日～5月31日'!B53="","",'（別紙2-5）5月1日～5月31日'!B53)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345"/>
      <c r="AG53" s="36">
        <f>SUM('（別紙2-1）4月1日～4月30日'!D53:AG53,'（別紙2-5）5月1日～5月31日'!D53:AH53,'（別紙2-6）6月1日～6月30日'!D53:AG53,'（別紙2-7）7月1日～7月31日'!D53:AH53,'（別紙2-8）8月1日～8月31日'!D53:AH53,'（別紙2-9）9月1日～9月30日'!D53:AG53,'（別紙2-7）10月1日～10月31日'!D53:AH53,'（別紙2-8）11月1日～11月30日'!D53:AG53,'（別紙2-9）12月1日～12月31日'!D53:AH53,'（別紙2-10）1月1日～1月31日'!D53:AH53,'（別紙2-11）2月1日～2月29日'!D53:AF53)</f>
        <v>0</v>
      </c>
      <c r="AI53" s="112" t="str">
        <f t="shared" si="2"/>
        <v/>
      </c>
      <c r="AJ53" s="236" t="str">
        <f t="shared" si="3"/>
        <v/>
      </c>
      <c r="AK53" s="236"/>
    </row>
    <row r="54" spans="1:37" s="112" customFormat="1" ht="30" customHeight="1" x14ac:dyDescent="0.4">
      <c r="A54" s="71">
        <v>41</v>
      </c>
      <c r="B54" s="105" t="str">
        <f>IF('（別紙2-5）5月1日～5月31日'!B54="","",'（別紙2-5）5月1日～5月31日'!B54)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346"/>
      <c r="AG54" s="59">
        <f>SUM('（別紙2-1）4月1日～4月30日'!D54:AG54,'（別紙2-5）5月1日～5月31日'!D54:AH54,'（別紙2-6）6月1日～6月30日'!D54:AG54,'（別紙2-7）7月1日～7月31日'!D54:AH54,'（別紙2-8）8月1日～8月31日'!D54:AH54,'（別紙2-9）9月1日～9月30日'!D54:AG54,'（別紙2-7）10月1日～10月31日'!D54:AH54,'（別紙2-8）11月1日～11月30日'!D54:AG54,'（別紙2-9）12月1日～12月31日'!D54:AH54,'（別紙2-10）1月1日～1月31日'!D54:AH54,'（別紙2-11）2月1日～2月29日'!D54:AF54)</f>
        <v>0</v>
      </c>
      <c r="AI54" s="112" t="str">
        <f t="shared" si="2"/>
        <v/>
      </c>
      <c r="AJ54" s="236" t="str">
        <f t="shared" si="3"/>
        <v/>
      </c>
      <c r="AK54" s="236"/>
    </row>
    <row r="55" spans="1:37" s="112" customFormat="1" ht="30" customHeight="1" x14ac:dyDescent="0.4">
      <c r="A55" s="35">
        <v>42</v>
      </c>
      <c r="B55" s="103" t="str">
        <f>IF('（別紙2-5）5月1日～5月31日'!B55="","",'（別紙2-5）5月1日～5月31日'!B55)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345"/>
      <c r="AG55" s="36">
        <f>SUM('（別紙2-1）4月1日～4月30日'!D55:AG55,'（別紙2-5）5月1日～5月31日'!D55:AH55,'（別紙2-6）6月1日～6月30日'!D55:AG55,'（別紙2-7）7月1日～7月31日'!D55:AH55,'（別紙2-8）8月1日～8月31日'!D55:AH55,'（別紙2-9）9月1日～9月30日'!D55:AG55,'（別紙2-7）10月1日～10月31日'!D55:AH55,'（別紙2-8）11月1日～11月30日'!D55:AG55,'（別紙2-9）12月1日～12月31日'!D55:AH55,'（別紙2-10）1月1日～1月31日'!D55:AH55,'（別紙2-11）2月1日～2月29日'!D55:AF55)</f>
        <v>0</v>
      </c>
      <c r="AI55" s="112" t="str">
        <f t="shared" si="2"/>
        <v/>
      </c>
      <c r="AJ55" s="236" t="str">
        <f t="shared" si="3"/>
        <v/>
      </c>
      <c r="AK55" s="236"/>
    </row>
    <row r="56" spans="1:37" s="112" customFormat="1" ht="30" customHeight="1" x14ac:dyDescent="0.4">
      <c r="A56" s="35">
        <v>43</v>
      </c>
      <c r="B56" s="103" t="str">
        <f>IF('（別紙2-5）5月1日～5月31日'!B56="","",'（別紙2-5）5月1日～5月31日'!B56)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345"/>
      <c r="AG56" s="36">
        <f>SUM('（別紙2-1）4月1日～4月30日'!D56:AG56,'（別紙2-5）5月1日～5月31日'!D56:AH56,'（別紙2-6）6月1日～6月30日'!D56:AG56,'（別紙2-7）7月1日～7月31日'!D56:AH56,'（別紙2-8）8月1日～8月31日'!D56:AH56,'（別紙2-9）9月1日～9月30日'!D56:AG56,'（別紙2-7）10月1日～10月31日'!D56:AH56,'（別紙2-8）11月1日～11月30日'!D56:AG56,'（別紙2-9）12月1日～12月31日'!D56:AH56,'（別紙2-10）1月1日～1月31日'!D56:AH56,'（別紙2-11）2月1日～2月29日'!D56:AF56)</f>
        <v>0</v>
      </c>
      <c r="AI56" s="112" t="str">
        <f t="shared" si="2"/>
        <v/>
      </c>
      <c r="AJ56" s="236" t="str">
        <f t="shared" si="3"/>
        <v/>
      </c>
      <c r="AK56" s="236"/>
    </row>
    <row r="57" spans="1:37" s="112" customFormat="1" ht="30" customHeight="1" x14ac:dyDescent="0.4">
      <c r="A57" s="35">
        <v>44</v>
      </c>
      <c r="B57" s="103" t="str">
        <f>IF('（別紙2-5）5月1日～5月31日'!B57="","",'（別紙2-5）5月1日～5月31日'!B57)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345"/>
      <c r="AG57" s="36">
        <f>SUM('（別紙2-1）4月1日～4月30日'!D57:AG57,'（別紙2-5）5月1日～5月31日'!D57:AH57,'（別紙2-6）6月1日～6月30日'!D57:AG57,'（別紙2-7）7月1日～7月31日'!D57:AH57,'（別紙2-8）8月1日～8月31日'!D57:AH57,'（別紙2-9）9月1日～9月30日'!D57:AG57,'（別紙2-7）10月1日～10月31日'!D57:AH57,'（別紙2-8）11月1日～11月30日'!D57:AG57,'（別紙2-9）12月1日～12月31日'!D57:AH57,'（別紙2-10）1月1日～1月31日'!D57:AH57,'（別紙2-11）2月1日～2月29日'!D57:AF57)</f>
        <v>0</v>
      </c>
      <c r="AI57" s="112" t="str">
        <f t="shared" si="2"/>
        <v/>
      </c>
      <c r="AJ57" s="236" t="str">
        <f t="shared" si="3"/>
        <v/>
      </c>
      <c r="AK57" s="236"/>
    </row>
    <row r="58" spans="1:37" s="112" customFormat="1" ht="30" customHeight="1" thickBot="1" x14ac:dyDescent="0.45">
      <c r="A58" s="37">
        <v>45</v>
      </c>
      <c r="B58" s="104" t="str">
        <f>IF('（別紙2-5）5月1日～5月31日'!B58="","",'（別紙2-5）5月1日～5月31日'!B58)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343"/>
      <c r="AG58" s="38">
        <f>SUM('（別紙2-1）4月1日～4月30日'!D58:AG58,'（別紙2-5）5月1日～5月31日'!D58:AH58,'（別紙2-6）6月1日～6月30日'!D58:AG58,'（別紙2-7）7月1日～7月31日'!D58:AH58,'（別紙2-8）8月1日～8月31日'!D58:AH58,'（別紙2-9）9月1日～9月30日'!D58:AG58,'（別紙2-7）10月1日～10月31日'!D58:AH58,'（別紙2-8）11月1日～11月30日'!D58:AG58,'（別紙2-9）12月1日～12月31日'!D58:AH58,'（別紙2-10）1月1日～1月31日'!D58:AH58,'（別紙2-11）2月1日～2月29日'!D58:AF58)</f>
        <v>0</v>
      </c>
      <c r="AI58" s="112" t="str">
        <f t="shared" si="2"/>
        <v/>
      </c>
      <c r="AJ58" s="236" t="str">
        <f t="shared" si="3"/>
        <v/>
      </c>
      <c r="AK58" s="236"/>
    </row>
    <row r="59" spans="1:37" s="112" customFormat="1" ht="30" customHeight="1" x14ac:dyDescent="0.4">
      <c r="A59" s="64">
        <v>46</v>
      </c>
      <c r="B59" s="105" t="str">
        <f>IF('（別紙2-5）5月1日～5月31日'!B59="","",'（別紙2-5）5月1日～5月31日'!B59)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347"/>
      <c r="AG59" s="70">
        <f>SUM('（別紙2-1）4月1日～4月30日'!D59:AG59,'（別紙2-5）5月1日～5月31日'!D59:AH59,'（別紙2-6）6月1日～6月30日'!D59:AG59,'（別紙2-7）7月1日～7月31日'!D59:AH59,'（別紙2-8）8月1日～8月31日'!D59:AH59,'（別紙2-9）9月1日～9月30日'!D59:AG59,'（別紙2-7）10月1日～10月31日'!D59:AH59,'（別紙2-8）11月1日～11月30日'!D59:AG59,'（別紙2-9）12月1日～12月31日'!D59:AH59,'（別紙2-10）1月1日～1月31日'!D59:AH59,'（別紙2-11）2月1日～2月29日'!D59:AF59)</f>
        <v>0</v>
      </c>
      <c r="AI59" s="112" t="str">
        <f t="shared" si="2"/>
        <v/>
      </c>
      <c r="AJ59" s="236" t="str">
        <f t="shared" si="3"/>
        <v/>
      </c>
      <c r="AK59" s="236"/>
    </row>
    <row r="60" spans="1:37" s="112" customFormat="1" ht="30" customHeight="1" x14ac:dyDescent="0.4">
      <c r="A60" s="35">
        <v>47</v>
      </c>
      <c r="B60" s="103" t="str">
        <f>IF('（別紙2-5）5月1日～5月31日'!B60="","",'（別紙2-5）5月1日～5月31日'!B60)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345"/>
      <c r="AG60" s="36">
        <f>SUM('（別紙2-1）4月1日～4月30日'!D60:AG60,'（別紙2-5）5月1日～5月31日'!D60:AH60,'（別紙2-6）6月1日～6月30日'!D60:AG60,'（別紙2-7）7月1日～7月31日'!D60:AH60,'（別紙2-8）8月1日～8月31日'!D60:AH60,'（別紙2-9）9月1日～9月30日'!D60:AG60,'（別紙2-7）10月1日～10月31日'!D60:AH60,'（別紙2-8）11月1日～11月30日'!D60:AG60,'（別紙2-9）12月1日～12月31日'!D60:AH60,'（別紙2-10）1月1日～1月31日'!D60:AH60,'（別紙2-11）2月1日～2月29日'!D60:AF60)</f>
        <v>0</v>
      </c>
      <c r="AI60" s="112" t="str">
        <f t="shared" si="2"/>
        <v/>
      </c>
      <c r="AJ60" s="236" t="str">
        <f t="shared" si="3"/>
        <v/>
      </c>
      <c r="AK60" s="236"/>
    </row>
    <row r="61" spans="1:37" s="112" customFormat="1" ht="30" customHeight="1" x14ac:dyDescent="0.4">
      <c r="A61" s="35">
        <v>48</v>
      </c>
      <c r="B61" s="103" t="str">
        <f>IF('（別紙2-5）5月1日～5月31日'!B61="","",'（別紙2-5）5月1日～5月31日'!B61)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345"/>
      <c r="AG61" s="36">
        <f>SUM('（別紙2-1）4月1日～4月30日'!D61:AG61,'（別紙2-5）5月1日～5月31日'!D61:AH61,'（別紙2-6）6月1日～6月30日'!D61:AG61,'（別紙2-7）7月1日～7月31日'!D61:AH61,'（別紙2-8）8月1日～8月31日'!D61:AH61,'（別紙2-9）9月1日～9月30日'!D61:AG61,'（別紙2-7）10月1日～10月31日'!D61:AH61,'（別紙2-8）11月1日～11月30日'!D61:AG61,'（別紙2-9）12月1日～12月31日'!D61:AH61,'（別紙2-10）1月1日～1月31日'!D61:AH61,'（別紙2-11）2月1日～2月29日'!D61:AF61)</f>
        <v>0</v>
      </c>
      <c r="AI61" s="112" t="str">
        <f t="shared" si="2"/>
        <v/>
      </c>
      <c r="AJ61" s="236" t="str">
        <f t="shared" si="3"/>
        <v/>
      </c>
      <c r="AK61" s="236"/>
    </row>
    <row r="62" spans="1:37" s="112" customFormat="1" ht="30" customHeight="1" x14ac:dyDescent="0.4">
      <c r="A62" s="35">
        <v>49</v>
      </c>
      <c r="B62" s="103" t="str">
        <f>IF('（別紙2-5）5月1日～5月31日'!B62="","",'（別紙2-5）5月1日～5月31日'!B62)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345"/>
      <c r="AG62" s="36">
        <f>SUM('（別紙2-1）4月1日～4月30日'!D62:AG62,'（別紙2-5）5月1日～5月31日'!D62:AH62,'（別紙2-6）6月1日～6月30日'!D62:AG62,'（別紙2-7）7月1日～7月31日'!D62:AH62,'（別紙2-8）8月1日～8月31日'!D62:AH62,'（別紙2-9）9月1日～9月30日'!D62:AG62,'（別紙2-7）10月1日～10月31日'!D62:AH62,'（別紙2-8）11月1日～11月30日'!D62:AG62,'（別紙2-9）12月1日～12月31日'!D62:AH62,'（別紙2-10）1月1日～1月31日'!D62:AH62,'（別紙2-11）2月1日～2月29日'!D62:AF62)</f>
        <v>0</v>
      </c>
      <c r="AI62" s="112" t="str">
        <f t="shared" si="2"/>
        <v/>
      </c>
      <c r="AJ62" s="236" t="str">
        <f t="shared" si="3"/>
        <v/>
      </c>
      <c r="AK62" s="236"/>
    </row>
    <row r="63" spans="1:37" s="112" customFormat="1" ht="30" customHeight="1" thickBot="1" x14ac:dyDescent="0.45">
      <c r="A63" s="35">
        <v>50</v>
      </c>
      <c r="B63" s="104" t="str">
        <f>IF('（別紙2-5）5月1日～5月31日'!B63="","",'（別紙2-5）5月1日～5月31日'!B63)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345"/>
      <c r="AG63" s="36">
        <f>SUM('（別紙2-1）4月1日～4月30日'!D63:AG63,'（別紙2-5）5月1日～5月31日'!D63:AH63,'（別紙2-6）6月1日～6月30日'!D63:AG63,'（別紙2-7）7月1日～7月31日'!D63:AH63,'（別紙2-8）8月1日～8月31日'!D63:AH63,'（別紙2-9）9月1日～9月30日'!D63:AG63,'（別紙2-7）10月1日～10月31日'!D63:AH63,'（別紙2-8）11月1日～11月30日'!D63:AG63,'（別紙2-9）12月1日～12月31日'!D63:AH63,'（別紙2-10）1月1日～1月31日'!D63:AH63,'（別紙2-11）2月1日～2月29日'!D63:AF63)</f>
        <v>0</v>
      </c>
      <c r="AI63" s="112" t="str">
        <f t="shared" si="2"/>
        <v/>
      </c>
      <c r="AJ63" s="236" t="str">
        <f t="shared" si="3"/>
        <v/>
      </c>
      <c r="AK63" s="236"/>
    </row>
    <row r="64" spans="1:37" s="112" customFormat="1" ht="30" customHeight="1" x14ac:dyDescent="0.4">
      <c r="A64" s="71">
        <v>51</v>
      </c>
      <c r="B64" s="105" t="str">
        <f>IF('（別紙2-5）5月1日～5月31日'!B64="","",'（別紙2-5）5月1日～5月31日'!B64)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346"/>
      <c r="AG64" s="59">
        <f>SUM('（別紙2-1）4月1日～4月30日'!D64:AG64,'（別紙2-5）5月1日～5月31日'!D64:AH64,'（別紙2-6）6月1日～6月30日'!D64:AG64,'（別紙2-7）7月1日～7月31日'!D64:AH64,'（別紙2-8）8月1日～8月31日'!D64:AH64,'（別紙2-9）9月1日～9月30日'!D64:AG64,'（別紙2-7）10月1日～10月31日'!D64:AH64,'（別紙2-8）11月1日～11月30日'!D64:AG64,'（別紙2-9）12月1日～12月31日'!D64:AH64,'（別紙2-10）1月1日～1月31日'!D64:AH64,'（別紙2-11）2月1日～2月29日'!D64:AF64)</f>
        <v>0</v>
      </c>
      <c r="AI64" s="112" t="str">
        <f t="shared" si="2"/>
        <v/>
      </c>
      <c r="AJ64" s="236" t="str">
        <f t="shared" si="3"/>
        <v/>
      </c>
      <c r="AK64" s="236"/>
    </row>
    <row r="65" spans="1:37" s="112" customFormat="1" ht="30" customHeight="1" x14ac:dyDescent="0.4">
      <c r="A65" s="35">
        <v>52</v>
      </c>
      <c r="B65" s="103" t="str">
        <f>IF('（別紙2-5）5月1日～5月31日'!B65="","",'（別紙2-5）5月1日～5月31日'!B65)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345"/>
      <c r="AG65" s="36">
        <f>SUM('（別紙2-1）4月1日～4月30日'!D65:AG65,'（別紙2-5）5月1日～5月31日'!D65:AH65,'（別紙2-6）6月1日～6月30日'!D65:AG65,'（別紙2-7）7月1日～7月31日'!D65:AH65,'（別紙2-8）8月1日～8月31日'!D65:AH65,'（別紙2-9）9月1日～9月30日'!D65:AG65,'（別紙2-7）10月1日～10月31日'!D65:AH65,'（別紙2-8）11月1日～11月30日'!D65:AG65,'（別紙2-9）12月1日～12月31日'!D65:AH65,'（別紙2-10）1月1日～1月31日'!D65:AH65,'（別紙2-11）2月1日～2月29日'!D65:AF65)</f>
        <v>0</v>
      </c>
      <c r="AI65" s="112" t="str">
        <f t="shared" si="2"/>
        <v/>
      </c>
      <c r="AJ65" s="236" t="str">
        <f t="shared" si="3"/>
        <v/>
      </c>
      <c r="AK65" s="236"/>
    </row>
    <row r="66" spans="1:37" s="112" customFormat="1" ht="30" customHeight="1" x14ac:dyDescent="0.4">
      <c r="A66" s="35">
        <v>53</v>
      </c>
      <c r="B66" s="103" t="str">
        <f>IF('（別紙2-5）5月1日～5月31日'!B66="","",'（別紙2-5）5月1日～5月31日'!B66)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345"/>
      <c r="AG66" s="36">
        <f>SUM('（別紙2-1）4月1日～4月30日'!D66:AG66,'（別紙2-5）5月1日～5月31日'!D66:AH66,'（別紙2-6）6月1日～6月30日'!D66:AG66,'（別紙2-7）7月1日～7月31日'!D66:AH66,'（別紙2-8）8月1日～8月31日'!D66:AH66,'（別紙2-9）9月1日～9月30日'!D66:AG66,'（別紙2-7）10月1日～10月31日'!D66:AH66,'（別紙2-8）11月1日～11月30日'!D66:AG66,'（別紙2-9）12月1日～12月31日'!D66:AH66,'（別紙2-10）1月1日～1月31日'!D66:AH66,'（別紙2-11）2月1日～2月29日'!D66:AF66)</f>
        <v>0</v>
      </c>
      <c r="AI66" s="112" t="str">
        <f t="shared" si="2"/>
        <v/>
      </c>
      <c r="AJ66" s="236" t="str">
        <f t="shared" si="3"/>
        <v/>
      </c>
      <c r="AK66" s="236"/>
    </row>
    <row r="67" spans="1:37" s="112" customFormat="1" ht="30" customHeight="1" x14ac:dyDescent="0.4">
      <c r="A67" s="35">
        <v>54</v>
      </c>
      <c r="B67" s="103" t="str">
        <f>IF('（別紙2-5）5月1日～5月31日'!B67="","",'（別紙2-5）5月1日～5月31日'!B67)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345"/>
      <c r="AG67" s="36">
        <f>SUM('（別紙2-1）4月1日～4月30日'!D67:AG67,'（別紙2-5）5月1日～5月31日'!D67:AH67,'（別紙2-6）6月1日～6月30日'!D67:AG67,'（別紙2-7）7月1日～7月31日'!D67:AH67,'（別紙2-8）8月1日～8月31日'!D67:AH67,'（別紙2-9）9月1日～9月30日'!D67:AG67,'（別紙2-7）10月1日～10月31日'!D67:AH67,'（別紙2-8）11月1日～11月30日'!D67:AG67,'（別紙2-9）12月1日～12月31日'!D67:AH67,'（別紙2-10）1月1日～1月31日'!D67:AH67,'（別紙2-11）2月1日～2月29日'!D67:AF67)</f>
        <v>0</v>
      </c>
      <c r="AI67" s="112" t="str">
        <f t="shared" si="2"/>
        <v/>
      </c>
      <c r="AJ67" s="236" t="str">
        <f t="shared" si="3"/>
        <v/>
      </c>
      <c r="AK67" s="236"/>
    </row>
    <row r="68" spans="1:37" s="112" customFormat="1" ht="30" customHeight="1" thickBot="1" x14ac:dyDescent="0.45">
      <c r="A68" s="37">
        <v>55</v>
      </c>
      <c r="B68" s="104" t="str">
        <f>IF('（別紙2-5）5月1日～5月31日'!B68="","",'（別紙2-5）5月1日～5月31日'!B68)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343"/>
      <c r="AG68" s="38">
        <f>SUM('（別紙2-1）4月1日～4月30日'!D68:AG68,'（別紙2-5）5月1日～5月31日'!D68:AH68,'（別紙2-6）6月1日～6月30日'!D68:AG68,'（別紙2-7）7月1日～7月31日'!D68:AH68,'（別紙2-8）8月1日～8月31日'!D68:AH68,'（別紙2-9）9月1日～9月30日'!D68:AG68,'（別紙2-7）10月1日～10月31日'!D68:AH68,'（別紙2-8）11月1日～11月30日'!D68:AG68,'（別紙2-9）12月1日～12月31日'!D68:AH68,'（別紙2-10）1月1日～1月31日'!D68:AH68,'（別紙2-11）2月1日～2月29日'!D68:AF68)</f>
        <v>0</v>
      </c>
      <c r="AI68" s="112" t="str">
        <f t="shared" si="2"/>
        <v/>
      </c>
      <c r="AJ68" s="236" t="str">
        <f t="shared" si="3"/>
        <v/>
      </c>
      <c r="AK68" s="236"/>
    </row>
    <row r="69" spans="1:37" s="112" customFormat="1" ht="30" customHeight="1" x14ac:dyDescent="0.4">
      <c r="A69" s="64">
        <v>56</v>
      </c>
      <c r="B69" s="105" t="str">
        <f>IF('（別紙2-5）5月1日～5月31日'!B69="","",'（別紙2-5）5月1日～5月31日'!B69)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347"/>
      <c r="AG69" s="70">
        <f>SUM('（別紙2-1）4月1日～4月30日'!D69:AG69,'（別紙2-5）5月1日～5月31日'!D69:AH69,'（別紙2-6）6月1日～6月30日'!D69:AG69,'（別紙2-7）7月1日～7月31日'!D69:AH69,'（別紙2-8）8月1日～8月31日'!D69:AH69,'（別紙2-9）9月1日～9月30日'!D69:AG69,'（別紙2-7）10月1日～10月31日'!D69:AH69,'（別紙2-8）11月1日～11月30日'!D69:AG69,'（別紙2-9）12月1日～12月31日'!D69:AH69,'（別紙2-10）1月1日～1月31日'!D69:AH69,'（別紙2-11）2月1日～2月29日'!D69:AF69)</f>
        <v>0</v>
      </c>
      <c r="AI69" s="112" t="str">
        <f t="shared" si="2"/>
        <v/>
      </c>
      <c r="AJ69" s="236" t="str">
        <f t="shared" si="3"/>
        <v/>
      </c>
      <c r="AK69" s="236"/>
    </row>
    <row r="70" spans="1:37" s="112" customFormat="1" ht="30" customHeight="1" x14ac:dyDescent="0.4">
      <c r="A70" s="35">
        <v>57</v>
      </c>
      <c r="B70" s="103" t="str">
        <f>IF('（別紙2-5）5月1日～5月31日'!B70="","",'（別紙2-5）5月1日～5月31日'!B70)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345"/>
      <c r="AG70" s="36">
        <f>SUM('（別紙2-1）4月1日～4月30日'!D70:AG70,'（別紙2-5）5月1日～5月31日'!D70:AH70,'（別紙2-6）6月1日～6月30日'!D70:AG70,'（別紙2-7）7月1日～7月31日'!D70:AH70,'（別紙2-8）8月1日～8月31日'!D70:AH70,'（別紙2-9）9月1日～9月30日'!D70:AG70,'（別紙2-7）10月1日～10月31日'!D70:AH70,'（別紙2-8）11月1日～11月30日'!D70:AG70,'（別紙2-9）12月1日～12月31日'!D70:AH70,'（別紙2-10）1月1日～1月31日'!D70:AH70,'（別紙2-11）2月1日～2月29日'!D70:AF70)</f>
        <v>0</v>
      </c>
      <c r="AI70" s="112" t="str">
        <f t="shared" si="2"/>
        <v/>
      </c>
      <c r="AJ70" s="236" t="str">
        <f t="shared" si="3"/>
        <v/>
      </c>
      <c r="AK70" s="236"/>
    </row>
    <row r="71" spans="1:37" s="112" customFormat="1" ht="30" customHeight="1" x14ac:dyDescent="0.4">
      <c r="A71" s="35">
        <v>58</v>
      </c>
      <c r="B71" s="103" t="str">
        <f>IF('（別紙2-5）5月1日～5月31日'!B71="","",'（別紙2-5）5月1日～5月31日'!B71)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345"/>
      <c r="AG71" s="36">
        <f>SUM('（別紙2-1）4月1日～4月30日'!D71:AG71,'（別紙2-5）5月1日～5月31日'!D71:AH71,'（別紙2-6）6月1日～6月30日'!D71:AG71,'（別紙2-7）7月1日～7月31日'!D71:AH71,'（別紙2-8）8月1日～8月31日'!D71:AH71,'（別紙2-9）9月1日～9月30日'!D71:AG71,'（別紙2-7）10月1日～10月31日'!D71:AH71,'（別紙2-8）11月1日～11月30日'!D71:AG71,'（別紙2-9）12月1日～12月31日'!D71:AH71,'（別紙2-10）1月1日～1月31日'!D71:AH71,'（別紙2-11）2月1日～2月29日'!D71:AF71)</f>
        <v>0</v>
      </c>
      <c r="AI71" s="112" t="str">
        <f t="shared" si="2"/>
        <v/>
      </c>
      <c r="AJ71" s="236" t="str">
        <f t="shared" si="3"/>
        <v/>
      </c>
      <c r="AK71" s="236"/>
    </row>
    <row r="72" spans="1:37" s="112" customFormat="1" ht="30" customHeight="1" x14ac:dyDescent="0.4">
      <c r="A72" s="35">
        <v>59</v>
      </c>
      <c r="B72" s="103" t="str">
        <f>IF('（別紙2-5）5月1日～5月31日'!B72="","",'（別紙2-5）5月1日～5月31日'!B72)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345"/>
      <c r="AG72" s="36">
        <f>SUM('（別紙2-1）4月1日～4月30日'!D72:AG72,'（別紙2-5）5月1日～5月31日'!D72:AH72,'（別紙2-6）6月1日～6月30日'!D72:AG72,'（別紙2-7）7月1日～7月31日'!D72:AH72,'（別紙2-8）8月1日～8月31日'!D72:AH72,'（別紙2-9）9月1日～9月30日'!D72:AG72,'（別紙2-7）10月1日～10月31日'!D72:AH72,'（別紙2-8）11月1日～11月30日'!D72:AG72,'（別紙2-9）12月1日～12月31日'!D72:AH72,'（別紙2-10）1月1日～1月31日'!D72:AH72,'（別紙2-11）2月1日～2月29日'!D72:AF72)</f>
        <v>0</v>
      </c>
      <c r="AI72" s="112" t="str">
        <f t="shared" si="2"/>
        <v/>
      </c>
      <c r="AJ72" s="236" t="str">
        <f t="shared" si="3"/>
        <v/>
      </c>
      <c r="AK72" s="236"/>
    </row>
    <row r="73" spans="1:37" s="112" customFormat="1" ht="30" customHeight="1" thickBot="1" x14ac:dyDescent="0.45">
      <c r="A73" s="35">
        <v>60</v>
      </c>
      <c r="B73" s="106" t="str">
        <f>IF('（別紙2-5）5月1日～5月31日'!B73="","",'（別紙2-5）5月1日～5月31日'!B73)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345"/>
      <c r="AG73" s="36">
        <f>SUM('（別紙2-1）4月1日～4月30日'!D73:AG73,'（別紙2-5）5月1日～5月31日'!D73:AH73,'（別紙2-6）6月1日～6月30日'!D73:AG73,'（別紙2-7）7月1日～7月31日'!D73:AH73,'（別紙2-8）8月1日～8月31日'!D73:AH73,'（別紙2-9）9月1日～9月30日'!D73:AG73,'（別紙2-7）10月1日～10月31日'!D73:AH73,'（別紙2-8）11月1日～11月30日'!D73:AG73,'（別紙2-9）12月1日～12月31日'!D73:AH73,'（別紙2-10）1月1日～1月31日'!D73:AH73,'（別紙2-11）2月1日～2月29日'!D73:AF73)</f>
        <v>0</v>
      </c>
      <c r="AI73" s="112" t="str">
        <f t="shared" si="2"/>
        <v/>
      </c>
      <c r="AJ73" s="236" t="str">
        <f t="shared" si="3"/>
        <v/>
      </c>
      <c r="AK73" s="236"/>
    </row>
    <row r="74" spans="1:37" s="112" customFormat="1" ht="30" customHeight="1" x14ac:dyDescent="0.4">
      <c r="A74" s="71">
        <v>61</v>
      </c>
      <c r="B74" s="103" t="str">
        <f>IF('（別紙2-5）5月1日～5月31日'!B74="","",'（別紙2-5）5月1日～5月31日'!B74)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346"/>
      <c r="AG74" s="59">
        <f>SUM('（別紙2-1）4月1日～4月30日'!D74:AG74,'（別紙2-5）5月1日～5月31日'!D74:AH74,'（別紙2-6）6月1日～6月30日'!D74:AG74,'（別紙2-7）7月1日～7月31日'!D74:AH74,'（別紙2-8）8月1日～8月31日'!D74:AH74,'（別紙2-9）9月1日～9月30日'!D74:AG74,'（別紙2-7）10月1日～10月31日'!D74:AH74,'（別紙2-8）11月1日～11月30日'!D74:AG74,'（別紙2-9）12月1日～12月31日'!D74:AH74,'（別紙2-10）1月1日～1月31日'!D74:AH74,'（別紙2-11）2月1日～2月29日'!D74:AF74)</f>
        <v>0</v>
      </c>
      <c r="AI74" s="112" t="str">
        <f t="shared" si="2"/>
        <v/>
      </c>
      <c r="AJ74" s="236" t="str">
        <f t="shared" si="3"/>
        <v/>
      </c>
      <c r="AK74" s="236"/>
    </row>
    <row r="75" spans="1:37" s="112" customFormat="1" ht="30" customHeight="1" x14ac:dyDescent="0.4">
      <c r="A75" s="35">
        <v>62</v>
      </c>
      <c r="B75" s="103" t="str">
        <f>IF('（別紙2-5）5月1日～5月31日'!B75="","",'（別紙2-5）5月1日～5月31日'!B75)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345"/>
      <c r="AG75" s="36">
        <f>SUM('（別紙2-1）4月1日～4月30日'!D75:AG75,'（別紙2-5）5月1日～5月31日'!D75:AH75,'（別紙2-6）6月1日～6月30日'!D75:AG75,'（別紙2-7）7月1日～7月31日'!D75:AH75,'（別紙2-8）8月1日～8月31日'!D75:AH75,'（別紙2-9）9月1日～9月30日'!D75:AG75,'（別紙2-7）10月1日～10月31日'!D75:AH75,'（別紙2-8）11月1日～11月30日'!D75:AG75,'（別紙2-9）12月1日～12月31日'!D75:AH75,'（別紙2-10）1月1日～1月31日'!D75:AH75,'（別紙2-11）2月1日～2月29日'!D75:AF75)</f>
        <v>0</v>
      </c>
      <c r="AI75" s="112" t="str">
        <f t="shared" si="2"/>
        <v/>
      </c>
      <c r="AJ75" s="236" t="str">
        <f t="shared" si="3"/>
        <v/>
      </c>
      <c r="AK75" s="236"/>
    </row>
    <row r="76" spans="1:37" s="112" customFormat="1" ht="30" customHeight="1" x14ac:dyDescent="0.4">
      <c r="A76" s="35">
        <v>63</v>
      </c>
      <c r="B76" s="103" t="str">
        <f>IF('（別紙2-5）5月1日～5月31日'!B76="","",'（別紙2-5）5月1日～5月31日'!B76)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345"/>
      <c r="AG76" s="36">
        <f>SUM('（別紙2-1）4月1日～4月30日'!D76:AG76,'（別紙2-5）5月1日～5月31日'!D76:AH76,'（別紙2-6）6月1日～6月30日'!D76:AG76,'（別紙2-7）7月1日～7月31日'!D76:AH76,'（別紙2-8）8月1日～8月31日'!D76:AH76,'（別紙2-9）9月1日～9月30日'!D76:AG76,'（別紙2-7）10月1日～10月31日'!D76:AH76,'（別紙2-8）11月1日～11月30日'!D76:AG76,'（別紙2-9）12月1日～12月31日'!D76:AH76,'（別紙2-10）1月1日～1月31日'!D76:AH76,'（別紙2-11）2月1日～2月29日'!D76:AF76)</f>
        <v>0</v>
      </c>
      <c r="AI76" s="112" t="str">
        <f t="shared" si="2"/>
        <v/>
      </c>
      <c r="AJ76" s="236" t="str">
        <f t="shared" si="3"/>
        <v/>
      </c>
      <c r="AK76" s="236"/>
    </row>
    <row r="77" spans="1:37" s="112" customFormat="1" ht="30" customHeight="1" x14ac:dyDescent="0.4">
      <c r="A77" s="35">
        <v>64</v>
      </c>
      <c r="B77" s="103" t="str">
        <f>IF('（別紙2-5）5月1日～5月31日'!B77="","",'（別紙2-5）5月1日～5月31日'!B77)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345"/>
      <c r="AG77" s="36">
        <f>SUM('（別紙2-1）4月1日～4月30日'!D77:AG77,'（別紙2-5）5月1日～5月31日'!D77:AH77,'（別紙2-6）6月1日～6月30日'!D77:AG77,'（別紙2-7）7月1日～7月31日'!D77:AH77,'（別紙2-8）8月1日～8月31日'!D77:AH77,'（別紙2-9）9月1日～9月30日'!D77:AG77,'（別紙2-7）10月1日～10月31日'!D77:AH77,'（別紙2-8）11月1日～11月30日'!D77:AG77,'（別紙2-9）12月1日～12月31日'!D77:AH77,'（別紙2-10）1月1日～1月31日'!D77:AH77,'（別紙2-11）2月1日～2月29日'!D77:AF77)</f>
        <v>0</v>
      </c>
      <c r="AI77" s="112" t="str">
        <f t="shared" si="2"/>
        <v/>
      </c>
      <c r="AJ77" s="236" t="str">
        <f t="shared" si="3"/>
        <v/>
      </c>
      <c r="AK77" s="236"/>
    </row>
    <row r="78" spans="1:37" s="112" customFormat="1" ht="30" customHeight="1" thickBot="1" x14ac:dyDescent="0.45">
      <c r="A78" s="37">
        <v>65</v>
      </c>
      <c r="B78" s="104" t="str">
        <f>IF('（別紙2-5）5月1日～5月31日'!B78="","",'（別紙2-5）5月1日～5月31日'!B78)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343"/>
      <c r="AG78" s="38">
        <f>SUM('（別紙2-1）4月1日～4月30日'!D78:AG78,'（別紙2-5）5月1日～5月31日'!D78:AH78,'（別紙2-6）6月1日～6月30日'!D78:AG78,'（別紙2-7）7月1日～7月31日'!D78:AH78,'（別紙2-8）8月1日～8月31日'!D78:AH78,'（別紙2-9）9月1日～9月30日'!D78:AG78,'（別紙2-7）10月1日～10月31日'!D78:AH78,'（別紙2-8）11月1日～11月30日'!D78:AG78,'（別紙2-9）12月1日～12月31日'!D78:AH78,'（別紙2-10）1月1日～1月31日'!D78:AH78,'（別紙2-11）2月1日～2月29日'!D78:AF78)</f>
        <v>0</v>
      </c>
      <c r="AI78" s="112" t="str">
        <f t="shared" si="2"/>
        <v/>
      </c>
      <c r="AJ78" s="236" t="str">
        <f t="shared" si="3"/>
        <v/>
      </c>
      <c r="AK78" s="236"/>
    </row>
    <row r="79" spans="1:37" s="112" customFormat="1" ht="30" customHeight="1" x14ac:dyDescent="0.4">
      <c r="A79" s="64">
        <v>66</v>
      </c>
      <c r="B79" s="105" t="str">
        <f>IF('（別紙2-5）5月1日～5月31日'!B79="","",'（別紙2-5）5月1日～5月31日'!B79)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347"/>
      <c r="AG79" s="70">
        <f>SUM('（別紙2-1）4月1日～4月30日'!D79:AG79,'（別紙2-5）5月1日～5月31日'!D79:AH79,'（別紙2-6）6月1日～6月30日'!D79:AG79,'（別紙2-7）7月1日～7月31日'!D79:AH79,'（別紙2-8）8月1日～8月31日'!D79:AH79,'（別紙2-9）9月1日～9月30日'!D79:AG79,'（別紙2-7）10月1日～10月31日'!D79:AH79,'（別紙2-8）11月1日～11月30日'!D79:AG79,'（別紙2-9）12月1日～12月31日'!D79:AH79,'（別紙2-10）1月1日～1月31日'!D79:AH79,'（別紙2-11）2月1日～2月29日'!D79:AF79)</f>
        <v>0</v>
      </c>
      <c r="AI79" s="112" t="str">
        <f t="shared" ref="AI79:AI142" si="4">IFERROR(MATCH(0,INDEX(0/($D79:$AF79&lt;&gt;""),),0),"")</f>
        <v/>
      </c>
      <c r="AJ79" s="236" t="str">
        <f t="shared" ref="AJ79:AJ142" si="5">IFERROR(MATCH(MAX($D79:$AF79)+1,$D79:$AF79,1),"")</f>
        <v/>
      </c>
      <c r="AK79" s="236"/>
    </row>
    <row r="80" spans="1:37" s="112" customFormat="1" ht="30" customHeight="1" x14ac:dyDescent="0.4">
      <c r="A80" s="35">
        <v>67</v>
      </c>
      <c r="B80" s="103" t="str">
        <f>IF('（別紙2-5）5月1日～5月31日'!B80="","",'（別紙2-5）5月1日～5月31日'!B80)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345"/>
      <c r="AG80" s="36">
        <f>SUM('（別紙2-1）4月1日～4月30日'!D80:AG80,'（別紙2-5）5月1日～5月31日'!D80:AH80,'（別紙2-6）6月1日～6月30日'!D80:AG80,'（別紙2-7）7月1日～7月31日'!D80:AH80,'（別紙2-8）8月1日～8月31日'!D80:AH80,'（別紙2-9）9月1日～9月30日'!D80:AG80,'（別紙2-7）10月1日～10月31日'!D80:AH80,'（別紙2-8）11月1日～11月30日'!D80:AG80,'（別紙2-9）12月1日～12月31日'!D80:AH80,'（別紙2-10）1月1日～1月31日'!D80:AH80,'（別紙2-11）2月1日～2月29日'!D80:AF80)</f>
        <v>0</v>
      </c>
      <c r="AI80" s="112" t="str">
        <f t="shared" si="4"/>
        <v/>
      </c>
      <c r="AJ80" s="236" t="str">
        <f t="shared" si="5"/>
        <v/>
      </c>
      <c r="AK80" s="236"/>
    </row>
    <row r="81" spans="1:37" s="112" customFormat="1" ht="30" customHeight="1" x14ac:dyDescent="0.4">
      <c r="A81" s="35">
        <v>68</v>
      </c>
      <c r="B81" s="103" t="str">
        <f>IF('（別紙2-5）5月1日～5月31日'!B81="","",'（別紙2-5）5月1日～5月31日'!B81)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345"/>
      <c r="AG81" s="36">
        <f>SUM('（別紙2-1）4月1日～4月30日'!D81:AG81,'（別紙2-5）5月1日～5月31日'!D81:AH81,'（別紙2-6）6月1日～6月30日'!D81:AG81,'（別紙2-7）7月1日～7月31日'!D81:AH81,'（別紙2-8）8月1日～8月31日'!D81:AH81,'（別紙2-9）9月1日～9月30日'!D81:AG81,'（別紙2-7）10月1日～10月31日'!D81:AH81,'（別紙2-8）11月1日～11月30日'!D81:AG81,'（別紙2-9）12月1日～12月31日'!D81:AH81,'（別紙2-10）1月1日～1月31日'!D81:AH81,'（別紙2-11）2月1日～2月29日'!D81:AF81)</f>
        <v>0</v>
      </c>
      <c r="AI81" s="112" t="str">
        <f t="shared" si="4"/>
        <v/>
      </c>
      <c r="AJ81" s="236" t="str">
        <f t="shared" si="5"/>
        <v/>
      </c>
      <c r="AK81" s="236"/>
    </row>
    <row r="82" spans="1:37" s="112" customFormat="1" ht="30" customHeight="1" x14ac:dyDescent="0.4">
      <c r="A82" s="35">
        <v>69</v>
      </c>
      <c r="B82" s="103" t="str">
        <f>IF('（別紙2-5）5月1日～5月31日'!B82="","",'（別紙2-5）5月1日～5月31日'!B82)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345"/>
      <c r="AG82" s="36">
        <f>SUM('（別紙2-1）4月1日～4月30日'!D82:AG82,'（別紙2-5）5月1日～5月31日'!D82:AH82,'（別紙2-6）6月1日～6月30日'!D82:AG82,'（別紙2-7）7月1日～7月31日'!D82:AH82,'（別紙2-8）8月1日～8月31日'!D82:AH82,'（別紙2-9）9月1日～9月30日'!D82:AG82,'（別紙2-7）10月1日～10月31日'!D82:AH82,'（別紙2-8）11月1日～11月30日'!D82:AG82,'（別紙2-9）12月1日～12月31日'!D82:AH82,'（別紙2-10）1月1日～1月31日'!D82:AH82,'（別紙2-11）2月1日～2月29日'!D82:AF82)</f>
        <v>0</v>
      </c>
      <c r="AI82" s="112" t="str">
        <f t="shared" si="4"/>
        <v/>
      </c>
      <c r="AJ82" s="236" t="str">
        <f t="shared" si="5"/>
        <v/>
      </c>
      <c r="AK82" s="236"/>
    </row>
    <row r="83" spans="1:37" s="112" customFormat="1" ht="30" customHeight="1" thickBot="1" x14ac:dyDescent="0.45">
      <c r="A83" s="35">
        <v>70</v>
      </c>
      <c r="B83" s="104" t="str">
        <f>IF('（別紙2-5）5月1日～5月31日'!B83="","",'（別紙2-5）5月1日～5月31日'!B83)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345"/>
      <c r="AG83" s="36">
        <f>SUM('（別紙2-1）4月1日～4月30日'!D83:AG83,'（別紙2-5）5月1日～5月31日'!D83:AH83,'（別紙2-6）6月1日～6月30日'!D83:AG83,'（別紙2-7）7月1日～7月31日'!D83:AH83,'（別紙2-8）8月1日～8月31日'!D83:AH83,'（別紙2-9）9月1日～9月30日'!D83:AG83,'（別紙2-7）10月1日～10月31日'!D83:AH83,'（別紙2-8）11月1日～11月30日'!D83:AG83,'（別紙2-9）12月1日～12月31日'!D83:AH83,'（別紙2-10）1月1日～1月31日'!D83:AH83,'（別紙2-11）2月1日～2月29日'!D83:AF83)</f>
        <v>0</v>
      </c>
      <c r="AI83" s="112" t="str">
        <f t="shared" si="4"/>
        <v/>
      </c>
      <c r="AJ83" s="236" t="str">
        <f t="shared" si="5"/>
        <v/>
      </c>
      <c r="AK83" s="236"/>
    </row>
    <row r="84" spans="1:37" s="112" customFormat="1" ht="30" customHeight="1" x14ac:dyDescent="0.4">
      <c r="A84" s="71">
        <v>71</v>
      </c>
      <c r="B84" s="105" t="str">
        <f>IF('（別紙2-5）5月1日～5月31日'!B84="","",'（別紙2-5）5月1日～5月31日'!B84)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346"/>
      <c r="AG84" s="59">
        <f>SUM('（別紙2-1）4月1日～4月30日'!D84:AG84,'（別紙2-5）5月1日～5月31日'!D84:AH84,'（別紙2-6）6月1日～6月30日'!D84:AG84,'（別紙2-7）7月1日～7月31日'!D84:AH84,'（別紙2-8）8月1日～8月31日'!D84:AH84,'（別紙2-9）9月1日～9月30日'!D84:AG84,'（別紙2-7）10月1日～10月31日'!D84:AH84,'（別紙2-8）11月1日～11月30日'!D84:AG84,'（別紙2-9）12月1日～12月31日'!D84:AH84,'（別紙2-10）1月1日～1月31日'!D84:AH84,'（別紙2-11）2月1日～2月29日'!D84:AF84)</f>
        <v>0</v>
      </c>
      <c r="AI84" s="112" t="str">
        <f t="shared" si="4"/>
        <v/>
      </c>
      <c r="AJ84" s="236" t="str">
        <f t="shared" si="5"/>
        <v/>
      </c>
      <c r="AK84" s="236"/>
    </row>
    <row r="85" spans="1:37" s="112" customFormat="1" ht="30" customHeight="1" x14ac:dyDescent="0.4">
      <c r="A85" s="35">
        <v>72</v>
      </c>
      <c r="B85" s="103" t="str">
        <f>IF('（別紙2-5）5月1日～5月31日'!B85="","",'（別紙2-5）5月1日～5月31日'!B85)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345"/>
      <c r="AG85" s="36">
        <f>SUM('（別紙2-1）4月1日～4月30日'!D85:AG85,'（別紙2-5）5月1日～5月31日'!D85:AH85,'（別紙2-6）6月1日～6月30日'!D85:AG85,'（別紙2-7）7月1日～7月31日'!D85:AH85,'（別紙2-8）8月1日～8月31日'!D85:AH85,'（別紙2-9）9月1日～9月30日'!D85:AG85,'（別紙2-7）10月1日～10月31日'!D85:AH85,'（別紙2-8）11月1日～11月30日'!D85:AG85,'（別紙2-9）12月1日～12月31日'!D85:AH85,'（別紙2-10）1月1日～1月31日'!D85:AH85,'（別紙2-11）2月1日～2月29日'!D85:AF85)</f>
        <v>0</v>
      </c>
      <c r="AI85" s="112" t="str">
        <f t="shared" si="4"/>
        <v/>
      </c>
      <c r="AJ85" s="236" t="str">
        <f t="shared" si="5"/>
        <v/>
      </c>
      <c r="AK85" s="236"/>
    </row>
    <row r="86" spans="1:37" s="112" customFormat="1" ht="30" customHeight="1" x14ac:dyDescent="0.4">
      <c r="A86" s="35">
        <v>73</v>
      </c>
      <c r="B86" s="103" t="str">
        <f>IF('（別紙2-5）5月1日～5月31日'!B86="","",'（別紙2-5）5月1日～5月31日'!B86)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345"/>
      <c r="AG86" s="36">
        <f>SUM('（別紙2-1）4月1日～4月30日'!D86:AG86,'（別紙2-5）5月1日～5月31日'!D86:AH86,'（別紙2-6）6月1日～6月30日'!D86:AG86,'（別紙2-7）7月1日～7月31日'!D86:AH86,'（別紙2-8）8月1日～8月31日'!D86:AH86,'（別紙2-9）9月1日～9月30日'!D86:AG86,'（別紙2-7）10月1日～10月31日'!D86:AH86,'（別紙2-8）11月1日～11月30日'!D86:AG86,'（別紙2-9）12月1日～12月31日'!D86:AH86,'（別紙2-10）1月1日～1月31日'!D86:AH86,'（別紙2-11）2月1日～2月29日'!D86:AF86)</f>
        <v>0</v>
      </c>
      <c r="AI86" s="112" t="str">
        <f t="shared" si="4"/>
        <v/>
      </c>
      <c r="AJ86" s="236" t="str">
        <f t="shared" si="5"/>
        <v/>
      </c>
      <c r="AK86" s="236"/>
    </row>
    <row r="87" spans="1:37" s="112" customFormat="1" ht="30" customHeight="1" x14ac:dyDescent="0.4">
      <c r="A87" s="35">
        <v>74</v>
      </c>
      <c r="B87" s="103" t="str">
        <f>IF('（別紙2-5）5月1日～5月31日'!B87="","",'（別紙2-5）5月1日～5月31日'!B87)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345"/>
      <c r="AG87" s="36">
        <f>SUM('（別紙2-1）4月1日～4月30日'!D87:AG87,'（別紙2-5）5月1日～5月31日'!D87:AH87,'（別紙2-6）6月1日～6月30日'!D87:AG87,'（別紙2-7）7月1日～7月31日'!D87:AH87,'（別紙2-8）8月1日～8月31日'!D87:AH87,'（別紙2-9）9月1日～9月30日'!D87:AG87,'（別紙2-7）10月1日～10月31日'!D87:AH87,'（別紙2-8）11月1日～11月30日'!D87:AG87,'（別紙2-9）12月1日～12月31日'!D87:AH87,'（別紙2-10）1月1日～1月31日'!D87:AH87,'（別紙2-11）2月1日～2月29日'!D87:AF87)</f>
        <v>0</v>
      </c>
      <c r="AI87" s="112" t="str">
        <f t="shared" si="4"/>
        <v/>
      </c>
      <c r="AJ87" s="236" t="str">
        <f t="shared" si="5"/>
        <v/>
      </c>
      <c r="AK87" s="236"/>
    </row>
    <row r="88" spans="1:37" s="112" customFormat="1" ht="30" customHeight="1" thickBot="1" x14ac:dyDescent="0.45">
      <c r="A88" s="37">
        <v>75</v>
      </c>
      <c r="B88" s="104" t="str">
        <f>IF('（別紙2-5）5月1日～5月31日'!B88="","",'（別紙2-5）5月1日～5月31日'!B88)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343"/>
      <c r="AG88" s="38">
        <f>SUM('（別紙2-1）4月1日～4月30日'!D88:AG88,'（別紙2-5）5月1日～5月31日'!D88:AH88,'（別紙2-6）6月1日～6月30日'!D88:AG88,'（別紙2-7）7月1日～7月31日'!D88:AH88,'（別紙2-8）8月1日～8月31日'!D88:AH88,'（別紙2-9）9月1日～9月30日'!D88:AG88,'（別紙2-7）10月1日～10月31日'!D88:AH88,'（別紙2-8）11月1日～11月30日'!D88:AG88,'（別紙2-9）12月1日～12月31日'!D88:AH88,'（別紙2-10）1月1日～1月31日'!D88:AH88,'（別紙2-11）2月1日～2月29日'!D88:AF88)</f>
        <v>0</v>
      </c>
      <c r="AI88" s="112" t="str">
        <f t="shared" si="4"/>
        <v/>
      </c>
      <c r="AJ88" s="236" t="str">
        <f t="shared" si="5"/>
        <v/>
      </c>
      <c r="AK88" s="236"/>
    </row>
    <row r="89" spans="1:37" s="112" customFormat="1" ht="30" customHeight="1" x14ac:dyDescent="0.4">
      <c r="A89" s="64">
        <v>76</v>
      </c>
      <c r="B89" s="105" t="str">
        <f>IF('（別紙2-5）5月1日～5月31日'!B89="","",'（別紙2-5）5月1日～5月31日'!B89)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347"/>
      <c r="AG89" s="70">
        <f>SUM('（別紙2-1）4月1日～4月30日'!D89:AG89,'（別紙2-5）5月1日～5月31日'!D89:AH89,'（別紙2-6）6月1日～6月30日'!D89:AG89,'（別紙2-7）7月1日～7月31日'!D89:AH89,'（別紙2-8）8月1日～8月31日'!D89:AH89,'（別紙2-9）9月1日～9月30日'!D89:AG89,'（別紙2-7）10月1日～10月31日'!D89:AH89,'（別紙2-8）11月1日～11月30日'!D89:AG89,'（別紙2-9）12月1日～12月31日'!D89:AH89,'（別紙2-10）1月1日～1月31日'!D89:AH89,'（別紙2-11）2月1日～2月29日'!D89:AF89)</f>
        <v>0</v>
      </c>
      <c r="AI89" s="112" t="str">
        <f t="shared" si="4"/>
        <v/>
      </c>
      <c r="AJ89" s="236" t="str">
        <f t="shared" si="5"/>
        <v/>
      </c>
      <c r="AK89" s="236"/>
    </row>
    <row r="90" spans="1:37" s="112" customFormat="1" ht="30" customHeight="1" x14ac:dyDescent="0.4">
      <c r="A90" s="35">
        <v>77</v>
      </c>
      <c r="B90" s="103" t="str">
        <f>IF('（別紙2-5）5月1日～5月31日'!B90="","",'（別紙2-5）5月1日～5月31日'!B90)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345"/>
      <c r="AG90" s="36">
        <f>SUM('（別紙2-1）4月1日～4月30日'!D90:AG90,'（別紙2-5）5月1日～5月31日'!D90:AH90,'（別紙2-6）6月1日～6月30日'!D90:AG90,'（別紙2-7）7月1日～7月31日'!D90:AH90,'（別紙2-8）8月1日～8月31日'!D90:AH90,'（別紙2-9）9月1日～9月30日'!D90:AG90,'（別紙2-7）10月1日～10月31日'!D90:AH90,'（別紙2-8）11月1日～11月30日'!D90:AG90,'（別紙2-9）12月1日～12月31日'!D90:AH90,'（別紙2-10）1月1日～1月31日'!D90:AH90,'（別紙2-11）2月1日～2月29日'!D90:AF90)</f>
        <v>0</v>
      </c>
      <c r="AI90" s="112" t="str">
        <f t="shared" si="4"/>
        <v/>
      </c>
      <c r="AJ90" s="236" t="str">
        <f t="shared" si="5"/>
        <v/>
      </c>
      <c r="AK90" s="236"/>
    </row>
    <row r="91" spans="1:37" s="112" customFormat="1" ht="30" customHeight="1" x14ac:dyDescent="0.4">
      <c r="A91" s="35">
        <v>78</v>
      </c>
      <c r="B91" s="103" t="str">
        <f>IF('（別紙2-5）5月1日～5月31日'!B91="","",'（別紙2-5）5月1日～5月31日'!B91)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345"/>
      <c r="AG91" s="36">
        <f>SUM('（別紙2-1）4月1日～4月30日'!D91:AG91,'（別紙2-5）5月1日～5月31日'!D91:AH91,'（別紙2-6）6月1日～6月30日'!D91:AG91,'（別紙2-7）7月1日～7月31日'!D91:AH91,'（別紙2-8）8月1日～8月31日'!D91:AH91,'（別紙2-9）9月1日～9月30日'!D91:AG91,'（別紙2-7）10月1日～10月31日'!D91:AH91,'（別紙2-8）11月1日～11月30日'!D91:AG91,'（別紙2-9）12月1日～12月31日'!D91:AH91,'（別紙2-10）1月1日～1月31日'!D91:AH91,'（別紙2-11）2月1日～2月29日'!D91:AF91)</f>
        <v>0</v>
      </c>
      <c r="AI91" s="112" t="str">
        <f t="shared" si="4"/>
        <v/>
      </c>
      <c r="AJ91" s="236" t="str">
        <f t="shared" si="5"/>
        <v/>
      </c>
      <c r="AK91" s="236"/>
    </row>
    <row r="92" spans="1:37" s="112" customFormat="1" ht="30" customHeight="1" x14ac:dyDescent="0.4">
      <c r="A92" s="35">
        <v>79</v>
      </c>
      <c r="B92" s="103" t="str">
        <f>IF('（別紙2-5）5月1日～5月31日'!B92="","",'（別紙2-5）5月1日～5月31日'!B92)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345"/>
      <c r="AG92" s="36">
        <f>SUM('（別紙2-1）4月1日～4月30日'!D92:AG92,'（別紙2-5）5月1日～5月31日'!D92:AH92,'（別紙2-6）6月1日～6月30日'!D92:AG92,'（別紙2-7）7月1日～7月31日'!D92:AH92,'（別紙2-8）8月1日～8月31日'!D92:AH92,'（別紙2-9）9月1日～9月30日'!D92:AG92,'（別紙2-7）10月1日～10月31日'!D92:AH92,'（別紙2-8）11月1日～11月30日'!D92:AG92,'（別紙2-9）12月1日～12月31日'!D92:AH92,'（別紙2-10）1月1日～1月31日'!D92:AH92,'（別紙2-11）2月1日～2月29日'!D92:AF92)</f>
        <v>0</v>
      </c>
      <c r="AI92" s="112" t="str">
        <f t="shared" si="4"/>
        <v/>
      </c>
      <c r="AJ92" s="236" t="str">
        <f t="shared" si="5"/>
        <v/>
      </c>
      <c r="AK92" s="236"/>
    </row>
    <row r="93" spans="1:37" s="112" customFormat="1" ht="30" customHeight="1" thickBot="1" x14ac:dyDescent="0.45">
      <c r="A93" s="35">
        <v>80</v>
      </c>
      <c r="B93" s="104" t="str">
        <f>IF('（別紙2-5）5月1日～5月31日'!B93="","",'（別紙2-5）5月1日～5月31日'!B93)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345"/>
      <c r="AG93" s="36">
        <f>SUM('（別紙2-1）4月1日～4月30日'!D93:AG93,'（別紙2-5）5月1日～5月31日'!D93:AH93,'（別紙2-6）6月1日～6月30日'!D93:AG93,'（別紙2-7）7月1日～7月31日'!D93:AH93,'（別紙2-8）8月1日～8月31日'!D93:AH93,'（別紙2-9）9月1日～9月30日'!D93:AG93,'（別紙2-7）10月1日～10月31日'!D93:AH93,'（別紙2-8）11月1日～11月30日'!D93:AG93,'（別紙2-9）12月1日～12月31日'!D93:AH93,'（別紙2-10）1月1日～1月31日'!D93:AH93,'（別紙2-11）2月1日～2月29日'!D93:AF93)</f>
        <v>0</v>
      </c>
      <c r="AI93" s="112" t="str">
        <f t="shared" si="4"/>
        <v/>
      </c>
      <c r="AJ93" s="236" t="str">
        <f t="shared" si="5"/>
        <v/>
      </c>
      <c r="AK93" s="236"/>
    </row>
    <row r="94" spans="1:37" s="112" customFormat="1" ht="30" customHeight="1" x14ac:dyDescent="0.4">
      <c r="A94" s="71">
        <v>81</v>
      </c>
      <c r="B94" s="105" t="str">
        <f>IF('（別紙2-5）5月1日～5月31日'!B94="","",'（別紙2-5）5月1日～5月31日'!B94)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346"/>
      <c r="AG94" s="59">
        <f>SUM('（別紙2-1）4月1日～4月30日'!D94:AG94,'（別紙2-5）5月1日～5月31日'!D94:AH94,'（別紙2-6）6月1日～6月30日'!D94:AG94,'（別紙2-7）7月1日～7月31日'!D94:AH94,'（別紙2-8）8月1日～8月31日'!D94:AH94,'（別紙2-9）9月1日～9月30日'!D94:AG94,'（別紙2-7）10月1日～10月31日'!D94:AH94,'（別紙2-8）11月1日～11月30日'!D94:AG94,'（別紙2-9）12月1日～12月31日'!D94:AH94,'（別紙2-10）1月1日～1月31日'!D94:AH94,'（別紙2-11）2月1日～2月29日'!D94:AF94)</f>
        <v>0</v>
      </c>
      <c r="AI94" s="112" t="str">
        <f t="shared" si="4"/>
        <v/>
      </c>
      <c r="AJ94" s="236" t="str">
        <f t="shared" si="5"/>
        <v/>
      </c>
      <c r="AK94" s="236"/>
    </row>
    <row r="95" spans="1:37" s="112" customFormat="1" ht="30" customHeight="1" x14ac:dyDescent="0.4">
      <c r="A95" s="35">
        <v>82</v>
      </c>
      <c r="B95" s="103" t="str">
        <f>IF('（別紙2-5）5月1日～5月31日'!B95="","",'（別紙2-5）5月1日～5月31日'!B95)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345"/>
      <c r="AG95" s="36">
        <f>SUM('（別紙2-1）4月1日～4月30日'!D95:AG95,'（別紙2-5）5月1日～5月31日'!D95:AH95,'（別紙2-6）6月1日～6月30日'!D95:AG95,'（別紙2-7）7月1日～7月31日'!D95:AH95,'（別紙2-8）8月1日～8月31日'!D95:AH95,'（別紙2-9）9月1日～9月30日'!D95:AG95,'（別紙2-7）10月1日～10月31日'!D95:AH95,'（別紙2-8）11月1日～11月30日'!D95:AG95,'（別紙2-9）12月1日～12月31日'!D95:AH95,'（別紙2-10）1月1日～1月31日'!D95:AH95,'（別紙2-11）2月1日～2月29日'!D95:AF95)</f>
        <v>0</v>
      </c>
      <c r="AI95" s="112" t="str">
        <f t="shared" si="4"/>
        <v/>
      </c>
      <c r="AJ95" s="236" t="str">
        <f t="shared" si="5"/>
        <v/>
      </c>
      <c r="AK95" s="236"/>
    </row>
    <row r="96" spans="1:37" s="112" customFormat="1" ht="30" customHeight="1" x14ac:dyDescent="0.4">
      <c r="A96" s="35">
        <v>83</v>
      </c>
      <c r="B96" s="103" t="str">
        <f>IF('（別紙2-5）5月1日～5月31日'!B96="","",'（別紙2-5）5月1日～5月31日'!B96)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345"/>
      <c r="AG96" s="36">
        <f>SUM('（別紙2-1）4月1日～4月30日'!D96:AG96,'（別紙2-5）5月1日～5月31日'!D96:AH96,'（別紙2-6）6月1日～6月30日'!D96:AG96,'（別紙2-7）7月1日～7月31日'!D96:AH96,'（別紙2-8）8月1日～8月31日'!D96:AH96,'（別紙2-9）9月1日～9月30日'!D96:AG96,'（別紙2-7）10月1日～10月31日'!D96:AH96,'（別紙2-8）11月1日～11月30日'!D96:AG96,'（別紙2-9）12月1日～12月31日'!D96:AH96,'（別紙2-10）1月1日～1月31日'!D96:AH96,'（別紙2-11）2月1日～2月29日'!D96:AF96)</f>
        <v>0</v>
      </c>
      <c r="AI96" s="112" t="str">
        <f t="shared" si="4"/>
        <v/>
      </c>
      <c r="AJ96" s="236" t="str">
        <f t="shared" si="5"/>
        <v/>
      </c>
      <c r="AK96" s="236"/>
    </row>
    <row r="97" spans="1:37" s="112" customFormat="1" ht="30" customHeight="1" x14ac:dyDescent="0.4">
      <c r="A97" s="35">
        <v>84</v>
      </c>
      <c r="B97" s="103" t="str">
        <f>IF('（別紙2-5）5月1日～5月31日'!B97="","",'（別紙2-5）5月1日～5月31日'!B97)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345"/>
      <c r="AG97" s="36">
        <f>SUM('（別紙2-1）4月1日～4月30日'!D97:AG97,'（別紙2-5）5月1日～5月31日'!D97:AH97,'（別紙2-6）6月1日～6月30日'!D97:AG97,'（別紙2-7）7月1日～7月31日'!D97:AH97,'（別紙2-8）8月1日～8月31日'!D97:AH97,'（別紙2-9）9月1日～9月30日'!D97:AG97,'（別紙2-7）10月1日～10月31日'!D97:AH97,'（別紙2-8）11月1日～11月30日'!D97:AG97,'（別紙2-9）12月1日～12月31日'!D97:AH97,'（別紙2-10）1月1日～1月31日'!D97:AH97,'（別紙2-11）2月1日～2月29日'!D97:AF97)</f>
        <v>0</v>
      </c>
      <c r="AI97" s="112" t="str">
        <f t="shared" si="4"/>
        <v/>
      </c>
      <c r="AJ97" s="236" t="str">
        <f t="shared" si="5"/>
        <v/>
      </c>
      <c r="AK97" s="236"/>
    </row>
    <row r="98" spans="1:37" s="112" customFormat="1" ht="30" customHeight="1" thickBot="1" x14ac:dyDescent="0.45">
      <c r="A98" s="37">
        <v>85</v>
      </c>
      <c r="B98" s="104" t="str">
        <f>IF('（別紙2-5）5月1日～5月31日'!B98="","",'（別紙2-5）5月1日～5月31日'!B98)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343"/>
      <c r="AG98" s="38">
        <f>SUM('（別紙2-1）4月1日～4月30日'!D98:AG98,'（別紙2-5）5月1日～5月31日'!D98:AH98,'（別紙2-6）6月1日～6月30日'!D98:AG98,'（別紙2-7）7月1日～7月31日'!D98:AH98,'（別紙2-8）8月1日～8月31日'!D98:AH98,'（別紙2-9）9月1日～9月30日'!D98:AG98,'（別紙2-7）10月1日～10月31日'!D98:AH98,'（別紙2-8）11月1日～11月30日'!D98:AG98,'（別紙2-9）12月1日～12月31日'!D98:AH98,'（別紙2-10）1月1日～1月31日'!D98:AH98,'（別紙2-11）2月1日～2月29日'!D98:AF98)</f>
        <v>0</v>
      </c>
      <c r="AI98" s="112" t="str">
        <f t="shared" si="4"/>
        <v/>
      </c>
      <c r="AJ98" s="236" t="str">
        <f t="shared" si="5"/>
        <v/>
      </c>
      <c r="AK98" s="236"/>
    </row>
    <row r="99" spans="1:37" s="112" customFormat="1" ht="30" customHeight="1" x14ac:dyDescent="0.4">
      <c r="A99" s="64">
        <v>86</v>
      </c>
      <c r="B99" s="105" t="str">
        <f>IF('（別紙2-5）5月1日～5月31日'!B99="","",'（別紙2-5）5月1日～5月31日'!B99)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347"/>
      <c r="AG99" s="70">
        <f>SUM('（別紙2-1）4月1日～4月30日'!D99:AG99,'（別紙2-5）5月1日～5月31日'!D99:AH99,'（別紙2-6）6月1日～6月30日'!D99:AG99,'（別紙2-7）7月1日～7月31日'!D99:AH99,'（別紙2-8）8月1日～8月31日'!D99:AH99,'（別紙2-9）9月1日～9月30日'!D99:AG99,'（別紙2-7）10月1日～10月31日'!D99:AH99,'（別紙2-8）11月1日～11月30日'!D99:AG99,'（別紙2-9）12月1日～12月31日'!D99:AH99,'（別紙2-10）1月1日～1月31日'!D99:AH99,'（別紙2-11）2月1日～2月29日'!D99:AF99)</f>
        <v>0</v>
      </c>
      <c r="AI99" s="112" t="str">
        <f t="shared" si="4"/>
        <v/>
      </c>
      <c r="AJ99" s="236" t="str">
        <f t="shared" si="5"/>
        <v/>
      </c>
      <c r="AK99" s="236"/>
    </row>
    <row r="100" spans="1:37" s="112" customFormat="1" ht="30" customHeight="1" x14ac:dyDescent="0.4">
      <c r="A100" s="35">
        <v>87</v>
      </c>
      <c r="B100" s="103" t="str">
        <f>IF('（別紙2-5）5月1日～5月31日'!B100="","",'（別紙2-5）5月1日～5月31日'!B100)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345"/>
      <c r="AG100" s="36">
        <f>SUM('（別紙2-1）4月1日～4月30日'!D100:AG100,'（別紙2-5）5月1日～5月31日'!D100:AH100,'（別紙2-6）6月1日～6月30日'!D100:AG100,'（別紙2-7）7月1日～7月31日'!D100:AH100,'（別紙2-8）8月1日～8月31日'!D100:AH100,'（別紙2-9）9月1日～9月30日'!D100:AG100,'（別紙2-7）10月1日～10月31日'!D100:AH100,'（別紙2-8）11月1日～11月30日'!D100:AG100,'（別紙2-9）12月1日～12月31日'!D100:AH100,'（別紙2-10）1月1日～1月31日'!D100:AH100,'（別紙2-11）2月1日～2月29日'!D100:AF100)</f>
        <v>0</v>
      </c>
      <c r="AI100" s="112" t="str">
        <f t="shared" si="4"/>
        <v/>
      </c>
      <c r="AJ100" s="236" t="str">
        <f t="shared" si="5"/>
        <v/>
      </c>
      <c r="AK100" s="236"/>
    </row>
    <row r="101" spans="1:37" s="112" customFormat="1" ht="30" customHeight="1" x14ac:dyDescent="0.4">
      <c r="A101" s="35">
        <v>88</v>
      </c>
      <c r="B101" s="103" t="str">
        <f>IF('（別紙2-5）5月1日～5月31日'!B101="","",'（別紙2-5）5月1日～5月31日'!B101)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345"/>
      <c r="AG101" s="36">
        <f>SUM('（別紙2-1）4月1日～4月30日'!D101:AG101,'（別紙2-5）5月1日～5月31日'!D101:AH101,'（別紙2-6）6月1日～6月30日'!D101:AG101,'（別紙2-7）7月1日～7月31日'!D101:AH101,'（別紙2-8）8月1日～8月31日'!D101:AH101,'（別紙2-9）9月1日～9月30日'!D101:AG101,'（別紙2-7）10月1日～10月31日'!D101:AH101,'（別紙2-8）11月1日～11月30日'!D101:AG101,'（別紙2-9）12月1日～12月31日'!D101:AH101,'（別紙2-10）1月1日～1月31日'!D101:AH101,'（別紙2-11）2月1日～2月29日'!D101:AF101)</f>
        <v>0</v>
      </c>
      <c r="AI101" s="112" t="str">
        <f t="shared" si="4"/>
        <v/>
      </c>
      <c r="AJ101" s="236" t="str">
        <f t="shared" si="5"/>
        <v/>
      </c>
      <c r="AK101" s="236"/>
    </row>
    <row r="102" spans="1:37" s="112" customFormat="1" ht="30" customHeight="1" x14ac:dyDescent="0.4">
      <c r="A102" s="35">
        <v>89</v>
      </c>
      <c r="B102" s="103" t="str">
        <f>IF('（別紙2-5）5月1日～5月31日'!B102="","",'（別紙2-5）5月1日～5月31日'!B102)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345"/>
      <c r="AG102" s="36">
        <f>SUM('（別紙2-1）4月1日～4月30日'!D102:AG102,'（別紙2-5）5月1日～5月31日'!D102:AH102,'（別紙2-6）6月1日～6月30日'!D102:AG102,'（別紙2-7）7月1日～7月31日'!D102:AH102,'（別紙2-8）8月1日～8月31日'!D102:AH102,'（別紙2-9）9月1日～9月30日'!D102:AG102,'（別紙2-7）10月1日～10月31日'!D102:AH102,'（別紙2-8）11月1日～11月30日'!D102:AG102,'（別紙2-9）12月1日～12月31日'!D102:AH102,'（別紙2-10）1月1日～1月31日'!D102:AH102,'（別紙2-11）2月1日～2月29日'!D102:AF102)</f>
        <v>0</v>
      </c>
      <c r="AI102" s="112" t="str">
        <f t="shared" si="4"/>
        <v/>
      </c>
      <c r="AJ102" s="236" t="str">
        <f t="shared" si="5"/>
        <v/>
      </c>
      <c r="AK102" s="236"/>
    </row>
    <row r="103" spans="1:37" s="112" customFormat="1" ht="30" customHeight="1" thickBot="1" x14ac:dyDescent="0.45">
      <c r="A103" s="35">
        <v>90</v>
      </c>
      <c r="B103" s="104" t="str">
        <f>IF('（別紙2-5）5月1日～5月31日'!B103="","",'（別紙2-5）5月1日～5月31日'!B103)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345"/>
      <c r="AG103" s="36">
        <f>SUM('（別紙2-1）4月1日～4月30日'!D103:AG103,'（別紙2-5）5月1日～5月31日'!D103:AH103,'（別紙2-6）6月1日～6月30日'!D103:AG103,'（別紙2-7）7月1日～7月31日'!D103:AH103,'（別紙2-8）8月1日～8月31日'!D103:AH103,'（別紙2-9）9月1日～9月30日'!D103:AG103,'（別紙2-7）10月1日～10月31日'!D103:AH103,'（別紙2-8）11月1日～11月30日'!D103:AG103,'（別紙2-9）12月1日～12月31日'!D103:AH103,'（別紙2-10）1月1日～1月31日'!D103:AH103,'（別紙2-11）2月1日～2月29日'!D103:AF103)</f>
        <v>0</v>
      </c>
      <c r="AI103" s="112" t="str">
        <f t="shared" si="4"/>
        <v/>
      </c>
      <c r="AJ103" s="236" t="str">
        <f t="shared" si="5"/>
        <v/>
      </c>
      <c r="AK103" s="236"/>
    </row>
    <row r="104" spans="1:37" s="112" customFormat="1" ht="30" customHeight="1" x14ac:dyDescent="0.4">
      <c r="A104" s="71">
        <v>91</v>
      </c>
      <c r="B104" s="105" t="str">
        <f>IF('（別紙2-5）5月1日～5月31日'!B104="","",'（別紙2-5）5月1日～5月31日'!B104)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346"/>
      <c r="AG104" s="59">
        <f>SUM('（別紙2-1）4月1日～4月30日'!D104:AG104,'（別紙2-5）5月1日～5月31日'!D104:AH104,'（別紙2-6）6月1日～6月30日'!D104:AG104,'（別紙2-7）7月1日～7月31日'!D104:AH104,'（別紙2-8）8月1日～8月31日'!D104:AH104,'（別紙2-9）9月1日～9月30日'!D104:AG104,'（別紙2-7）10月1日～10月31日'!D104:AH104,'（別紙2-8）11月1日～11月30日'!D104:AG104,'（別紙2-9）12月1日～12月31日'!D104:AH104,'（別紙2-10）1月1日～1月31日'!D104:AH104,'（別紙2-11）2月1日～2月29日'!D104:AF104)</f>
        <v>0</v>
      </c>
      <c r="AI104" s="112" t="str">
        <f t="shared" si="4"/>
        <v/>
      </c>
      <c r="AJ104" s="236" t="str">
        <f t="shared" si="5"/>
        <v/>
      </c>
      <c r="AK104" s="236"/>
    </row>
    <row r="105" spans="1:37" s="112" customFormat="1" ht="30" customHeight="1" x14ac:dyDescent="0.4">
      <c r="A105" s="35">
        <v>92</v>
      </c>
      <c r="B105" s="103" t="str">
        <f>IF('（別紙2-5）5月1日～5月31日'!B105="","",'（別紙2-5）5月1日～5月31日'!B105)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345"/>
      <c r="AG105" s="36">
        <f>SUM('（別紙2-1）4月1日～4月30日'!D105:AG105,'（別紙2-5）5月1日～5月31日'!D105:AH105,'（別紙2-6）6月1日～6月30日'!D105:AG105,'（別紙2-7）7月1日～7月31日'!D105:AH105,'（別紙2-8）8月1日～8月31日'!D105:AH105,'（別紙2-9）9月1日～9月30日'!D105:AG105,'（別紙2-7）10月1日～10月31日'!D105:AH105,'（別紙2-8）11月1日～11月30日'!D105:AG105,'（別紙2-9）12月1日～12月31日'!D105:AH105,'（別紙2-10）1月1日～1月31日'!D105:AH105,'（別紙2-11）2月1日～2月29日'!D105:AF105)</f>
        <v>0</v>
      </c>
      <c r="AI105" s="112" t="str">
        <f t="shared" si="4"/>
        <v/>
      </c>
      <c r="AJ105" s="236" t="str">
        <f t="shared" si="5"/>
        <v/>
      </c>
      <c r="AK105" s="236"/>
    </row>
    <row r="106" spans="1:37" s="112" customFormat="1" ht="30" customHeight="1" x14ac:dyDescent="0.4">
      <c r="A106" s="35">
        <v>93</v>
      </c>
      <c r="B106" s="103" t="str">
        <f>IF('（別紙2-5）5月1日～5月31日'!B106="","",'（別紙2-5）5月1日～5月31日'!B106)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345"/>
      <c r="AG106" s="36">
        <f>SUM('（別紙2-1）4月1日～4月30日'!D106:AG106,'（別紙2-5）5月1日～5月31日'!D106:AH106,'（別紙2-6）6月1日～6月30日'!D106:AG106,'（別紙2-7）7月1日～7月31日'!D106:AH106,'（別紙2-8）8月1日～8月31日'!D106:AH106,'（別紙2-9）9月1日～9月30日'!D106:AG106,'（別紙2-7）10月1日～10月31日'!D106:AH106,'（別紙2-8）11月1日～11月30日'!D106:AG106,'（別紙2-9）12月1日～12月31日'!D106:AH106,'（別紙2-10）1月1日～1月31日'!D106:AH106,'（別紙2-11）2月1日～2月29日'!D106:AF106)</f>
        <v>0</v>
      </c>
      <c r="AI106" s="112" t="str">
        <f t="shared" si="4"/>
        <v/>
      </c>
      <c r="AJ106" s="236" t="str">
        <f t="shared" si="5"/>
        <v/>
      </c>
      <c r="AK106" s="236"/>
    </row>
    <row r="107" spans="1:37" s="112" customFormat="1" ht="30" customHeight="1" x14ac:dyDescent="0.4">
      <c r="A107" s="35">
        <v>94</v>
      </c>
      <c r="B107" s="103" t="str">
        <f>IF('（別紙2-5）5月1日～5月31日'!B107="","",'（別紙2-5）5月1日～5月31日'!B107)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345"/>
      <c r="AG107" s="36">
        <f>SUM('（別紙2-1）4月1日～4月30日'!D107:AG107,'（別紙2-5）5月1日～5月31日'!D107:AH107,'（別紙2-6）6月1日～6月30日'!D107:AG107,'（別紙2-7）7月1日～7月31日'!D107:AH107,'（別紙2-8）8月1日～8月31日'!D107:AH107,'（別紙2-9）9月1日～9月30日'!D107:AG107,'（別紙2-7）10月1日～10月31日'!D107:AH107,'（別紙2-8）11月1日～11月30日'!D107:AG107,'（別紙2-9）12月1日～12月31日'!D107:AH107,'（別紙2-10）1月1日～1月31日'!D107:AH107,'（別紙2-11）2月1日～2月29日'!D107:AF107)</f>
        <v>0</v>
      </c>
      <c r="AI107" s="112" t="str">
        <f t="shared" si="4"/>
        <v/>
      </c>
      <c r="AJ107" s="236" t="str">
        <f t="shared" si="5"/>
        <v/>
      </c>
      <c r="AK107" s="236"/>
    </row>
    <row r="108" spans="1:37" s="112" customFormat="1" ht="30" customHeight="1" thickBot="1" x14ac:dyDescent="0.45">
      <c r="A108" s="37">
        <v>95</v>
      </c>
      <c r="B108" s="104" t="str">
        <f>IF('（別紙2-5）5月1日～5月31日'!B108="","",'（別紙2-5）5月1日～5月31日'!B108)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343"/>
      <c r="AG108" s="38">
        <f>SUM('（別紙2-1）4月1日～4月30日'!D108:AG108,'（別紙2-5）5月1日～5月31日'!D108:AH108,'（別紙2-6）6月1日～6月30日'!D108:AG108,'（別紙2-7）7月1日～7月31日'!D108:AH108,'（別紙2-8）8月1日～8月31日'!D108:AH108,'（別紙2-9）9月1日～9月30日'!D108:AG108,'（別紙2-7）10月1日～10月31日'!D108:AH108,'（別紙2-8）11月1日～11月30日'!D108:AG108,'（別紙2-9）12月1日～12月31日'!D108:AH108,'（別紙2-10）1月1日～1月31日'!D108:AH108,'（別紙2-11）2月1日～2月29日'!D108:AF108)</f>
        <v>0</v>
      </c>
      <c r="AI108" s="112" t="str">
        <f t="shared" si="4"/>
        <v/>
      </c>
      <c r="AJ108" s="236" t="str">
        <f t="shared" si="5"/>
        <v/>
      </c>
      <c r="AK108" s="236"/>
    </row>
    <row r="109" spans="1:37" s="112" customFormat="1" ht="30" customHeight="1" x14ac:dyDescent="0.4">
      <c r="A109" s="64">
        <v>96</v>
      </c>
      <c r="B109" s="105" t="str">
        <f>IF('（別紙2-5）5月1日～5月31日'!B109="","",'（別紙2-5）5月1日～5月31日'!B109)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347"/>
      <c r="AG109" s="70">
        <f>SUM('（別紙2-1）4月1日～4月30日'!D109:AG109,'（別紙2-5）5月1日～5月31日'!D109:AH109,'（別紙2-6）6月1日～6月30日'!D109:AG109,'（別紙2-7）7月1日～7月31日'!D109:AH109,'（別紙2-8）8月1日～8月31日'!D109:AH109,'（別紙2-9）9月1日～9月30日'!D109:AG109,'（別紙2-7）10月1日～10月31日'!D109:AH109,'（別紙2-8）11月1日～11月30日'!D109:AG109,'（別紙2-9）12月1日～12月31日'!D109:AH109,'（別紙2-10）1月1日～1月31日'!D109:AH109,'（別紙2-11）2月1日～2月29日'!D109:AF109)</f>
        <v>0</v>
      </c>
      <c r="AI109" s="112" t="str">
        <f t="shared" si="4"/>
        <v/>
      </c>
      <c r="AJ109" s="236" t="str">
        <f t="shared" si="5"/>
        <v/>
      </c>
      <c r="AK109" s="236"/>
    </row>
    <row r="110" spans="1:37" s="112" customFormat="1" ht="30" customHeight="1" x14ac:dyDescent="0.4">
      <c r="A110" s="35">
        <v>97</v>
      </c>
      <c r="B110" s="103" t="str">
        <f>IF('（別紙2-5）5月1日～5月31日'!B110="","",'（別紙2-5）5月1日～5月31日'!B110)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345"/>
      <c r="AG110" s="36">
        <f>SUM('（別紙2-1）4月1日～4月30日'!D110:AG110,'（別紙2-5）5月1日～5月31日'!D110:AH110,'（別紙2-6）6月1日～6月30日'!D110:AG110,'（別紙2-7）7月1日～7月31日'!D110:AH110,'（別紙2-8）8月1日～8月31日'!D110:AH110,'（別紙2-9）9月1日～9月30日'!D110:AG110,'（別紙2-7）10月1日～10月31日'!D110:AH110,'（別紙2-8）11月1日～11月30日'!D110:AG110,'（別紙2-9）12月1日～12月31日'!D110:AH110,'（別紙2-10）1月1日～1月31日'!D110:AH110,'（別紙2-11）2月1日～2月29日'!D110:AF110)</f>
        <v>0</v>
      </c>
      <c r="AI110" s="112" t="str">
        <f t="shared" si="4"/>
        <v/>
      </c>
      <c r="AJ110" s="236" t="str">
        <f t="shared" si="5"/>
        <v/>
      </c>
      <c r="AK110" s="236"/>
    </row>
    <row r="111" spans="1:37" s="112" customFormat="1" ht="30" customHeight="1" x14ac:dyDescent="0.4">
      <c r="A111" s="35">
        <v>98</v>
      </c>
      <c r="B111" s="103" t="str">
        <f>IF('（別紙2-5）5月1日～5月31日'!B111="","",'（別紙2-5）5月1日～5月31日'!B111)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345"/>
      <c r="AG111" s="36">
        <f>SUM('（別紙2-1）4月1日～4月30日'!D111:AG111,'（別紙2-5）5月1日～5月31日'!D111:AH111,'（別紙2-6）6月1日～6月30日'!D111:AG111,'（別紙2-7）7月1日～7月31日'!D111:AH111,'（別紙2-8）8月1日～8月31日'!D111:AH111,'（別紙2-9）9月1日～9月30日'!D111:AG111,'（別紙2-7）10月1日～10月31日'!D111:AH111,'（別紙2-8）11月1日～11月30日'!D111:AG111,'（別紙2-9）12月1日～12月31日'!D111:AH111,'（別紙2-10）1月1日～1月31日'!D111:AH111,'（別紙2-11）2月1日～2月29日'!D111:AF111)</f>
        <v>0</v>
      </c>
      <c r="AI111" s="112" t="str">
        <f t="shared" si="4"/>
        <v/>
      </c>
      <c r="AJ111" s="236" t="str">
        <f t="shared" si="5"/>
        <v/>
      </c>
      <c r="AK111" s="236"/>
    </row>
    <row r="112" spans="1:37" s="112" customFormat="1" ht="30" customHeight="1" x14ac:dyDescent="0.4">
      <c r="A112" s="35">
        <v>99</v>
      </c>
      <c r="B112" s="103" t="str">
        <f>IF('（別紙2-5）5月1日～5月31日'!B112="","",'（別紙2-5）5月1日～5月31日'!B112)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345"/>
      <c r="AG112" s="36">
        <f>SUM('（別紙2-1）4月1日～4月30日'!D112:AG112,'（別紙2-5）5月1日～5月31日'!D112:AH112,'（別紙2-6）6月1日～6月30日'!D112:AG112,'（別紙2-7）7月1日～7月31日'!D112:AH112,'（別紙2-8）8月1日～8月31日'!D112:AH112,'（別紙2-9）9月1日～9月30日'!D112:AG112,'（別紙2-7）10月1日～10月31日'!D112:AH112,'（別紙2-8）11月1日～11月30日'!D112:AG112,'（別紙2-9）12月1日～12月31日'!D112:AH112,'（別紙2-10）1月1日～1月31日'!D112:AH112,'（別紙2-11）2月1日～2月29日'!D112:AF112)</f>
        <v>0</v>
      </c>
      <c r="AI112" s="112" t="str">
        <f t="shared" si="4"/>
        <v/>
      </c>
      <c r="AJ112" s="236" t="str">
        <f t="shared" si="5"/>
        <v/>
      </c>
      <c r="AK112" s="236"/>
    </row>
    <row r="113" spans="1:37" s="112" customFormat="1" ht="30" customHeight="1" thickBot="1" x14ac:dyDescent="0.45">
      <c r="A113" s="35">
        <v>100</v>
      </c>
      <c r="B113" s="104" t="str">
        <f>IF('（別紙2-5）5月1日～5月31日'!B113="","",'（別紙2-5）5月1日～5月31日'!B113)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345"/>
      <c r="AG113" s="36">
        <f>SUM('（別紙2-1）4月1日～4月30日'!D113:AG113,'（別紙2-5）5月1日～5月31日'!D113:AH113,'（別紙2-6）6月1日～6月30日'!D113:AG113,'（別紙2-7）7月1日～7月31日'!D113:AH113,'（別紙2-8）8月1日～8月31日'!D113:AH113,'（別紙2-9）9月1日～9月30日'!D113:AG113,'（別紙2-7）10月1日～10月31日'!D113:AH113,'（別紙2-8）11月1日～11月30日'!D113:AG113,'（別紙2-9）12月1日～12月31日'!D113:AH113,'（別紙2-10）1月1日～1月31日'!D113:AH113,'（別紙2-11）2月1日～2月29日'!D113:AF113)</f>
        <v>0</v>
      </c>
      <c r="AI113" s="112" t="str">
        <f t="shared" si="4"/>
        <v/>
      </c>
      <c r="AJ113" s="236" t="str">
        <f t="shared" si="5"/>
        <v/>
      </c>
      <c r="AK113" s="236"/>
    </row>
    <row r="114" spans="1:37" s="112" customFormat="1" ht="30" customHeight="1" x14ac:dyDescent="0.4">
      <c r="A114" s="71">
        <v>101</v>
      </c>
      <c r="B114" s="105" t="str">
        <f>IF('（別紙2-5）5月1日～5月31日'!B114="","",'（別紙2-5）5月1日～5月31日'!B114)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346"/>
      <c r="AG114" s="59">
        <f>SUM('（別紙2-1）4月1日～4月30日'!D114:AG114,'（別紙2-5）5月1日～5月31日'!D114:AH114,'（別紙2-6）6月1日～6月30日'!D114:AG114,'（別紙2-7）7月1日～7月31日'!D114:AH114,'（別紙2-8）8月1日～8月31日'!D114:AH114,'（別紙2-9）9月1日～9月30日'!D114:AG114,'（別紙2-7）10月1日～10月31日'!D114:AH114,'（別紙2-8）11月1日～11月30日'!D114:AG114,'（別紙2-9）12月1日～12月31日'!D114:AH114,'（別紙2-10）1月1日～1月31日'!D114:AH114,'（別紙2-11）2月1日～2月29日'!D114:AF114)</f>
        <v>0</v>
      </c>
      <c r="AI114" s="112" t="str">
        <f t="shared" si="4"/>
        <v/>
      </c>
      <c r="AJ114" s="236" t="str">
        <f t="shared" si="5"/>
        <v/>
      </c>
      <c r="AK114" s="236"/>
    </row>
    <row r="115" spans="1:37" s="112" customFormat="1" ht="30" customHeight="1" x14ac:dyDescent="0.4">
      <c r="A115" s="35">
        <v>102</v>
      </c>
      <c r="B115" s="103" t="str">
        <f>IF('（別紙2-5）5月1日～5月31日'!B115="","",'（別紙2-5）5月1日～5月31日'!B115)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345"/>
      <c r="AG115" s="36">
        <f>SUM('（別紙2-1）4月1日～4月30日'!D115:AG115,'（別紙2-5）5月1日～5月31日'!D115:AH115,'（別紙2-6）6月1日～6月30日'!D115:AG115,'（別紙2-7）7月1日～7月31日'!D115:AH115,'（別紙2-8）8月1日～8月31日'!D115:AH115,'（別紙2-9）9月1日～9月30日'!D115:AG115,'（別紙2-7）10月1日～10月31日'!D115:AH115,'（別紙2-8）11月1日～11月30日'!D115:AG115,'（別紙2-9）12月1日～12月31日'!D115:AH115,'（別紙2-10）1月1日～1月31日'!D115:AH115,'（別紙2-11）2月1日～2月29日'!D115:AF115)</f>
        <v>0</v>
      </c>
      <c r="AI115" s="112" t="str">
        <f t="shared" si="4"/>
        <v/>
      </c>
      <c r="AJ115" s="236" t="str">
        <f t="shared" si="5"/>
        <v/>
      </c>
      <c r="AK115" s="236"/>
    </row>
    <row r="116" spans="1:37" s="112" customFormat="1" ht="30" customHeight="1" x14ac:dyDescent="0.4">
      <c r="A116" s="35">
        <v>103</v>
      </c>
      <c r="B116" s="103" t="str">
        <f>IF('（別紙2-5）5月1日～5月31日'!B116="","",'（別紙2-5）5月1日～5月31日'!B116)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345"/>
      <c r="AG116" s="36">
        <f>SUM('（別紙2-1）4月1日～4月30日'!D116:AG116,'（別紙2-5）5月1日～5月31日'!D116:AH116,'（別紙2-6）6月1日～6月30日'!D116:AG116,'（別紙2-7）7月1日～7月31日'!D116:AH116,'（別紙2-8）8月1日～8月31日'!D116:AH116,'（別紙2-9）9月1日～9月30日'!D116:AG116,'（別紙2-7）10月1日～10月31日'!D116:AH116,'（別紙2-8）11月1日～11月30日'!D116:AG116,'（別紙2-9）12月1日～12月31日'!D116:AH116,'（別紙2-10）1月1日～1月31日'!D116:AH116,'（別紙2-11）2月1日～2月29日'!D116:AF116)</f>
        <v>0</v>
      </c>
      <c r="AI116" s="112" t="str">
        <f t="shared" si="4"/>
        <v/>
      </c>
      <c r="AJ116" s="236" t="str">
        <f t="shared" si="5"/>
        <v/>
      </c>
      <c r="AK116" s="236"/>
    </row>
    <row r="117" spans="1:37" s="112" customFormat="1" ht="30" customHeight="1" x14ac:dyDescent="0.4">
      <c r="A117" s="35">
        <v>104</v>
      </c>
      <c r="B117" s="103" t="str">
        <f>IF('（別紙2-5）5月1日～5月31日'!B117="","",'（別紙2-5）5月1日～5月31日'!B117)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345"/>
      <c r="AG117" s="36">
        <f>SUM('（別紙2-1）4月1日～4月30日'!D117:AG117,'（別紙2-5）5月1日～5月31日'!D117:AH117,'（別紙2-6）6月1日～6月30日'!D117:AG117,'（別紙2-7）7月1日～7月31日'!D117:AH117,'（別紙2-8）8月1日～8月31日'!D117:AH117,'（別紙2-9）9月1日～9月30日'!D117:AG117,'（別紙2-7）10月1日～10月31日'!D117:AH117,'（別紙2-8）11月1日～11月30日'!D117:AG117,'（別紙2-9）12月1日～12月31日'!D117:AH117,'（別紙2-10）1月1日～1月31日'!D117:AH117,'（別紙2-11）2月1日～2月29日'!D117:AF117)</f>
        <v>0</v>
      </c>
      <c r="AI117" s="112" t="str">
        <f t="shared" si="4"/>
        <v/>
      </c>
      <c r="AJ117" s="236" t="str">
        <f t="shared" si="5"/>
        <v/>
      </c>
      <c r="AK117" s="236"/>
    </row>
    <row r="118" spans="1:37" s="112" customFormat="1" ht="30" customHeight="1" thickBot="1" x14ac:dyDescent="0.45">
      <c r="A118" s="37">
        <v>105</v>
      </c>
      <c r="B118" s="106" t="str">
        <f>IF('（別紙2-5）5月1日～5月31日'!B118="","",'（別紙2-5）5月1日～5月31日'!B118)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343"/>
      <c r="AG118" s="38">
        <f>SUM('（別紙2-1）4月1日～4月30日'!D118:AG118,'（別紙2-5）5月1日～5月31日'!D118:AH118,'（別紙2-6）6月1日～6月30日'!D118:AG118,'（別紙2-7）7月1日～7月31日'!D118:AH118,'（別紙2-8）8月1日～8月31日'!D118:AH118,'（別紙2-9）9月1日～9月30日'!D118:AG118,'（別紙2-7）10月1日～10月31日'!D118:AH118,'（別紙2-8）11月1日～11月30日'!D118:AG118,'（別紙2-9）12月1日～12月31日'!D118:AH118,'（別紙2-10）1月1日～1月31日'!D118:AH118,'（別紙2-11）2月1日～2月29日'!D118:AF118)</f>
        <v>0</v>
      </c>
      <c r="AI118" s="112" t="str">
        <f t="shared" si="4"/>
        <v/>
      </c>
      <c r="AJ118" s="236" t="str">
        <f t="shared" si="5"/>
        <v/>
      </c>
      <c r="AK118" s="236"/>
    </row>
    <row r="119" spans="1:37" s="112" customFormat="1" ht="30" customHeight="1" x14ac:dyDescent="0.4">
      <c r="A119" s="64">
        <v>106</v>
      </c>
      <c r="B119" s="103" t="str">
        <f>IF('（別紙2-5）5月1日～5月31日'!B119="","",'（別紙2-5）5月1日～5月31日'!B119)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347"/>
      <c r="AG119" s="70">
        <f>SUM('（別紙2-1）4月1日～4月30日'!D119:AG119,'（別紙2-5）5月1日～5月31日'!D119:AH119,'（別紙2-6）6月1日～6月30日'!D119:AG119,'（別紙2-7）7月1日～7月31日'!D119:AH119,'（別紙2-8）8月1日～8月31日'!D119:AH119,'（別紙2-9）9月1日～9月30日'!D119:AG119,'（別紙2-7）10月1日～10月31日'!D119:AH119,'（別紙2-8）11月1日～11月30日'!D119:AG119,'（別紙2-9）12月1日～12月31日'!D119:AH119,'（別紙2-10）1月1日～1月31日'!D119:AH119,'（別紙2-11）2月1日～2月29日'!D119:AF119)</f>
        <v>0</v>
      </c>
      <c r="AI119" s="112" t="str">
        <f t="shared" si="4"/>
        <v/>
      </c>
      <c r="AJ119" s="236" t="str">
        <f t="shared" si="5"/>
        <v/>
      </c>
      <c r="AK119" s="236"/>
    </row>
    <row r="120" spans="1:37" s="112" customFormat="1" ht="30" customHeight="1" x14ac:dyDescent="0.4">
      <c r="A120" s="35">
        <v>107</v>
      </c>
      <c r="B120" s="103" t="str">
        <f>IF('（別紙2-5）5月1日～5月31日'!B120="","",'（別紙2-5）5月1日～5月31日'!B120)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345"/>
      <c r="AG120" s="36">
        <f>SUM('（別紙2-1）4月1日～4月30日'!D120:AG120,'（別紙2-5）5月1日～5月31日'!D120:AH120,'（別紙2-6）6月1日～6月30日'!D120:AG120,'（別紙2-7）7月1日～7月31日'!D120:AH120,'（別紙2-8）8月1日～8月31日'!D120:AH120,'（別紙2-9）9月1日～9月30日'!D120:AG120,'（別紙2-7）10月1日～10月31日'!D120:AH120,'（別紙2-8）11月1日～11月30日'!D120:AG120,'（別紙2-9）12月1日～12月31日'!D120:AH120,'（別紙2-10）1月1日～1月31日'!D120:AH120,'（別紙2-11）2月1日～2月29日'!D120:AF120)</f>
        <v>0</v>
      </c>
      <c r="AI120" s="112" t="str">
        <f t="shared" si="4"/>
        <v/>
      </c>
      <c r="AJ120" s="236" t="str">
        <f t="shared" si="5"/>
        <v/>
      </c>
      <c r="AK120" s="236"/>
    </row>
    <row r="121" spans="1:37" s="112" customFormat="1" ht="30" customHeight="1" x14ac:dyDescent="0.4">
      <c r="A121" s="35">
        <v>108</v>
      </c>
      <c r="B121" s="103" t="str">
        <f>IF('（別紙2-5）5月1日～5月31日'!B121="","",'（別紙2-5）5月1日～5月31日'!B121)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345"/>
      <c r="AG121" s="36">
        <f>SUM('（別紙2-1）4月1日～4月30日'!D121:AG121,'（別紙2-5）5月1日～5月31日'!D121:AH121,'（別紙2-6）6月1日～6月30日'!D121:AG121,'（別紙2-7）7月1日～7月31日'!D121:AH121,'（別紙2-8）8月1日～8月31日'!D121:AH121,'（別紙2-9）9月1日～9月30日'!D121:AG121,'（別紙2-7）10月1日～10月31日'!D121:AH121,'（別紙2-8）11月1日～11月30日'!D121:AG121,'（別紙2-9）12月1日～12月31日'!D121:AH121,'（別紙2-10）1月1日～1月31日'!D121:AH121,'（別紙2-11）2月1日～2月29日'!D121:AF121)</f>
        <v>0</v>
      </c>
      <c r="AI121" s="112" t="str">
        <f t="shared" si="4"/>
        <v/>
      </c>
      <c r="AJ121" s="236" t="str">
        <f t="shared" si="5"/>
        <v/>
      </c>
      <c r="AK121" s="236"/>
    </row>
    <row r="122" spans="1:37" s="112" customFormat="1" ht="30" customHeight="1" x14ac:dyDescent="0.4">
      <c r="A122" s="35">
        <v>109</v>
      </c>
      <c r="B122" s="103" t="str">
        <f>IF('（別紙2-5）5月1日～5月31日'!B122="","",'（別紙2-5）5月1日～5月31日'!B122)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345"/>
      <c r="AG122" s="36">
        <f>SUM('（別紙2-1）4月1日～4月30日'!D122:AG122,'（別紙2-5）5月1日～5月31日'!D122:AH122,'（別紙2-6）6月1日～6月30日'!D122:AG122,'（別紙2-7）7月1日～7月31日'!D122:AH122,'（別紙2-8）8月1日～8月31日'!D122:AH122,'（別紙2-9）9月1日～9月30日'!D122:AG122,'（別紙2-7）10月1日～10月31日'!D122:AH122,'（別紙2-8）11月1日～11月30日'!D122:AG122,'（別紙2-9）12月1日～12月31日'!D122:AH122,'（別紙2-10）1月1日～1月31日'!D122:AH122,'（別紙2-11）2月1日～2月29日'!D122:AF122)</f>
        <v>0</v>
      </c>
      <c r="AI122" s="112" t="str">
        <f t="shared" si="4"/>
        <v/>
      </c>
      <c r="AJ122" s="236" t="str">
        <f t="shared" si="5"/>
        <v/>
      </c>
      <c r="AK122" s="236"/>
    </row>
    <row r="123" spans="1:37" s="112" customFormat="1" ht="30" customHeight="1" thickBot="1" x14ac:dyDescent="0.45">
      <c r="A123" s="35">
        <v>110</v>
      </c>
      <c r="B123" s="104" t="str">
        <f>IF('（別紙2-5）5月1日～5月31日'!B123="","",'（別紙2-5）5月1日～5月31日'!B123)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345"/>
      <c r="AG123" s="36">
        <f>SUM('（別紙2-1）4月1日～4月30日'!D123:AG123,'（別紙2-5）5月1日～5月31日'!D123:AH123,'（別紙2-6）6月1日～6月30日'!D123:AG123,'（別紙2-7）7月1日～7月31日'!D123:AH123,'（別紙2-8）8月1日～8月31日'!D123:AH123,'（別紙2-9）9月1日～9月30日'!D123:AG123,'（別紙2-7）10月1日～10月31日'!D123:AH123,'（別紙2-8）11月1日～11月30日'!D123:AG123,'（別紙2-9）12月1日～12月31日'!D123:AH123,'（別紙2-10）1月1日～1月31日'!D123:AH123,'（別紙2-11）2月1日～2月29日'!D123:AF123)</f>
        <v>0</v>
      </c>
      <c r="AI123" s="112" t="str">
        <f t="shared" si="4"/>
        <v/>
      </c>
      <c r="AJ123" s="236" t="str">
        <f t="shared" si="5"/>
        <v/>
      </c>
      <c r="AK123" s="236"/>
    </row>
    <row r="124" spans="1:37" s="112" customFormat="1" ht="30" customHeight="1" x14ac:dyDescent="0.4">
      <c r="A124" s="71">
        <v>111</v>
      </c>
      <c r="B124" s="105" t="str">
        <f>IF('（別紙2-5）5月1日～5月31日'!B124="","",'（別紙2-5）5月1日～5月31日'!B124)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346"/>
      <c r="AG124" s="59">
        <f>SUM('（別紙2-1）4月1日～4月30日'!D124:AG124,'（別紙2-5）5月1日～5月31日'!D124:AH124,'（別紙2-6）6月1日～6月30日'!D124:AG124,'（別紙2-7）7月1日～7月31日'!D124:AH124,'（別紙2-8）8月1日～8月31日'!D124:AH124,'（別紙2-9）9月1日～9月30日'!D124:AG124,'（別紙2-7）10月1日～10月31日'!D124:AH124,'（別紙2-8）11月1日～11月30日'!D124:AG124,'（別紙2-9）12月1日～12月31日'!D124:AH124,'（別紙2-10）1月1日～1月31日'!D124:AH124,'（別紙2-11）2月1日～2月29日'!D124:AF124)</f>
        <v>0</v>
      </c>
      <c r="AI124" s="112" t="str">
        <f t="shared" si="4"/>
        <v/>
      </c>
      <c r="AJ124" s="236" t="str">
        <f t="shared" si="5"/>
        <v/>
      </c>
      <c r="AK124" s="236"/>
    </row>
    <row r="125" spans="1:37" s="112" customFormat="1" ht="30" customHeight="1" x14ac:dyDescent="0.4">
      <c r="A125" s="35">
        <v>112</v>
      </c>
      <c r="B125" s="103" t="str">
        <f>IF('（別紙2-5）5月1日～5月31日'!B125="","",'（別紙2-5）5月1日～5月31日'!B125)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345"/>
      <c r="AG125" s="36">
        <f>SUM('（別紙2-1）4月1日～4月30日'!D125:AG125,'（別紙2-5）5月1日～5月31日'!D125:AH125,'（別紙2-6）6月1日～6月30日'!D125:AG125,'（別紙2-7）7月1日～7月31日'!D125:AH125,'（別紙2-8）8月1日～8月31日'!D125:AH125,'（別紙2-9）9月1日～9月30日'!D125:AG125,'（別紙2-7）10月1日～10月31日'!D125:AH125,'（別紙2-8）11月1日～11月30日'!D125:AG125,'（別紙2-9）12月1日～12月31日'!D125:AH125,'（別紙2-10）1月1日～1月31日'!D125:AH125,'（別紙2-11）2月1日～2月29日'!D125:AF125)</f>
        <v>0</v>
      </c>
      <c r="AI125" s="112" t="str">
        <f t="shared" si="4"/>
        <v/>
      </c>
      <c r="AJ125" s="236" t="str">
        <f t="shared" si="5"/>
        <v/>
      </c>
      <c r="AK125" s="236"/>
    </row>
    <row r="126" spans="1:37" s="112" customFormat="1" ht="30" customHeight="1" x14ac:dyDescent="0.4">
      <c r="A126" s="35">
        <v>113</v>
      </c>
      <c r="B126" s="103" t="str">
        <f>IF('（別紙2-5）5月1日～5月31日'!B126="","",'（別紙2-5）5月1日～5月31日'!B126)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345"/>
      <c r="AG126" s="36">
        <f>SUM('（別紙2-1）4月1日～4月30日'!D126:AG126,'（別紙2-5）5月1日～5月31日'!D126:AH126,'（別紙2-6）6月1日～6月30日'!D126:AG126,'（別紙2-7）7月1日～7月31日'!D126:AH126,'（別紙2-8）8月1日～8月31日'!D126:AH126,'（別紙2-9）9月1日～9月30日'!D126:AG126,'（別紙2-7）10月1日～10月31日'!D126:AH126,'（別紙2-8）11月1日～11月30日'!D126:AG126,'（別紙2-9）12月1日～12月31日'!D126:AH126,'（別紙2-10）1月1日～1月31日'!D126:AH126,'（別紙2-11）2月1日～2月29日'!D126:AF126)</f>
        <v>0</v>
      </c>
      <c r="AI126" s="112" t="str">
        <f t="shared" si="4"/>
        <v/>
      </c>
      <c r="AJ126" s="236" t="str">
        <f t="shared" si="5"/>
        <v/>
      </c>
      <c r="AK126" s="236"/>
    </row>
    <row r="127" spans="1:37" s="112" customFormat="1" ht="30" customHeight="1" x14ac:dyDescent="0.4">
      <c r="A127" s="35">
        <v>114</v>
      </c>
      <c r="B127" s="103" t="str">
        <f>IF('（別紙2-5）5月1日～5月31日'!B127="","",'（別紙2-5）5月1日～5月31日'!B127)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345"/>
      <c r="AG127" s="36">
        <f>SUM('（別紙2-1）4月1日～4月30日'!D127:AG127,'（別紙2-5）5月1日～5月31日'!D127:AH127,'（別紙2-6）6月1日～6月30日'!D127:AG127,'（別紙2-7）7月1日～7月31日'!D127:AH127,'（別紙2-8）8月1日～8月31日'!D127:AH127,'（別紙2-9）9月1日～9月30日'!D127:AG127,'（別紙2-7）10月1日～10月31日'!D127:AH127,'（別紙2-8）11月1日～11月30日'!D127:AG127,'（別紙2-9）12月1日～12月31日'!D127:AH127,'（別紙2-10）1月1日～1月31日'!D127:AH127,'（別紙2-11）2月1日～2月29日'!D127:AF127)</f>
        <v>0</v>
      </c>
      <c r="AI127" s="112" t="str">
        <f t="shared" si="4"/>
        <v/>
      </c>
      <c r="AJ127" s="236" t="str">
        <f t="shared" si="5"/>
        <v/>
      </c>
      <c r="AK127" s="236"/>
    </row>
    <row r="128" spans="1:37" s="112" customFormat="1" ht="30" customHeight="1" thickBot="1" x14ac:dyDescent="0.45">
      <c r="A128" s="37">
        <v>115</v>
      </c>
      <c r="B128" s="104" t="str">
        <f>IF('（別紙2-5）5月1日～5月31日'!B128="","",'（別紙2-5）5月1日～5月31日'!B128)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343"/>
      <c r="AG128" s="38">
        <f>SUM('（別紙2-1）4月1日～4月30日'!D128:AG128,'（別紙2-5）5月1日～5月31日'!D128:AH128,'（別紙2-6）6月1日～6月30日'!D128:AG128,'（別紙2-7）7月1日～7月31日'!D128:AH128,'（別紙2-8）8月1日～8月31日'!D128:AH128,'（別紙2-9）9月1日～9月30日'!D128:AG128,'（別紙2-7）10月1日～10月31日'!D128:AH128,'（別紙2-8）11月1日～11月30日'!D128:AG128,'（別紙2-9）12月1日～12月31日'!D128:AH128,'（別紙2-10）1月1日～1月31日'!D128:AH128,'（別紙2-11）2月1日～2月29日'!D128:AF128)</f>
        <v>0</v>
      </c>
      <c r="AI128" s="112" t="str">
        <f t="shared" si="4"/>
        <v/>
      </c>
      <c r="AJ128" s="236" t="str">
        <f t="shared" si="5"/>
        <v/>
      </c>
      <c r="AK128" s="236"/>
    </row>
    <row r="129" spans="1:37" s="112" customFormat="1" ht="30" customHeight="1" x14ac:dyDescent="0.4">
      <c r="A129" s="64">
        <v>116</v>
      </c>
      <c r="B129" s="105" t="str">
        <f>IF('（別紙2-5）5月1日～5月31日'!B129="","",'（別紙2-5）5月1日～5月31日'!B129)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347"/>
      <c r="AG129" s="70">
        <f>SUM('（別紙2-1）4月1日～4月30日'!D129:AG129,'（別紙2-5）5月1日～5月31日'!D129:AH129,'（別紙2-6）6月1日～6月30日'!D129:AG129,'（別紙2-7）7月1日～7月31日'!D129:AH129,'（別紙2-8）8月1日～8月31日'!D129:AH129,'（別紙2-9）9月1日～9月30日'!D129:AG129,'（別紙2-7）10月1日～10月31日'!D129:AH129,'（別紙2-8）11月1日～11月30日'!D129:AG129,'（別紙2-9）12月1日～12月31日'!D129:AH129,'（別紙2-10）1月1日～1月31日'!D129:AH129,'（別紙2-11）2月1日～2月29日'!D129:AF129)</f>
        <v>0</v>
      </c>
      <c r="AI129" s="112" t="str">
        <f t="shared" si="4"/>
        <v/>
      </c>
      <c r="AJ129" s="236" t="str">
        <f t="shared" si="5"/>
        <v/>
      </c>
      <c r="AK129" s="236"/>
    </row>
    <row r="130" spans="1:37" s="112" customFormat="1" ht="30" customHeight="1" x14ac:dyDescent="0.4">
      <c r="A130" s="35">
        <v>117</v>
      </c>
      <c r="B130" s="103" t="str">
        <f>IF('（別紙2-5）5月1日～5月31日'!B130="","",'（別紙2-5）5月1日～5月31日'!B130)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345"/>
      <c r="AG130" s="36">
        <f>SUM('（別紙2-1）4月1日～4月30日'!D130:AG130,'（別紙2-5）5月1日～5月31日'!D130:AH130,'（別紙2-6）6月1日～6月30日'!D130:AG130,'（別紙2-7）7月1日～7月31日'!D130:AH130,'（別紙2-8）8月1日～8月31日'!D130:AH130,'（別紙2-9）9月1日～9月30日'!D130:AG130,'（別紙2-7）10月1日～10月31日'!D130:AH130,'（別紙2-8）11月1日～11月30日'!D130:AG130,'（別紙2-9）12月1日～12月31日'!D130:AH130,'（別紙2-10）1月1日～1月31日'!D130:AH130,'（別紙2-11）2月1日～2月29日'!D130:AF130)</f>
        <v>0</v>
      </c>
      <c r="AI130" s="112" t="str">
        <f t="shared" si="4"/>
        <v/>
      </c>
      <c r="AJ130" s="236" t="str">
        <f t="shared" si="5"/>
        <v/>
      </c>
      <c r="AK130" s="236"/>
    </row>
    <row r="131" spans="1:37" s="112" customFormat="1" ht="30" customHeight="1" x14ac:dyDescent="0.4">
      <c r="A131" s="35">
        <v>118</v>
      </c>
      <c r="B131" s="103" t="str">
        <f>IF('（別紙2-5）5月1日～5月31日'!B131="","",'（別紙2-5）5月1日～5月31日'!B131)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345"/>
      <c r="AG131" s="36">
        <f>SUM('（別紙2-1）4月1日～4月30日'!D131:AG131,'（別紙2-5）5月1日～5月31日'!D131:AH131,'（別紙2-6）6月1日～6月30日'!D131:AG131,'（別紙2-7）7月1日～7月31日'!D131:AH131,'（別紙2-8）8月1日～8月31日'!D131:AH131,'（別紙2-9）9月1日～9月30日'!D131:AG131,'（別紙2-7）10月1日～10月31日'!D131:AH131,'（別紙2-8）11月1日～11月30日'!D131:AG131,'（別紙2-9）12月1日～12月31日'!D131:AH131,'（別紙2-10）1月1日～1月31日'!D131:AH131,'（別紙2-11）2月1日～2月29日'!D131:AF131)</f>
        <v>0</v>
      </c>
      <c r="AI131" s="112" t="str">
        <f t="shared" si="4"/>
        <v/>
      </c>
      <c r="AJ131" s="236" t="str">
        <f t="shared" si="5"/>
        <v/>
      </c>
      <c r="AK131" s="236"/>
    </row>
    <row r="132" spans="1:37" s="112" customFormat="1" ht="30" customHeight="1" x14ac:dyDescent="0.4">
      <c r="A132" s="35">
        <v>119</v>
      </c>
      <c r="B132" s="103" t="str">
        <f>IF('（別紙2-5）5月1日～5月31日'!B132="","",'（別紙2-5）5月1日～5月31日'!B132)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345"/>
      <c r="AG132" s="36">
        <f>SUM('（別紙2-1）4月1日～4月30日'!D132:AG132,'（別紙2-5）5月1日～5月31日'!D132:AH132,'（別紙2-6）6月1日～6月30日'!D132:AG132,'（別紙2-7）7月1日～7月31日'!D132:AH132,'（別紙2-8）8月1日～8月31日'!D132:AH132,'（別紙2-9）9月1日～9月30日'!D132:AG132,'（別紙2-7）10月1日～10月31日'!D132:AH132,'（別紙2-8）11月1日～11月30日'!D132:AG132,'（別紙2-9）12月1日～12月31日'!D132:AH132,'（別紙2-10）1月1日～1月31日'!D132:AH132,'（別紙2-11）2月1日～2月29日'!D132:AF132)</f>
        <v>0</v>
      </c>
      <c r="AI132" s="112" t="str">
        <f t="shared" si="4"/>
        <v/>
      </c>
      <c r="AJ132" s="236" t="str">
        <f t="shared" si="5"/>
        <v/>
      </c>
      <c r="AK132" s="236"/>
    </row>
    <row r="133" spans="1:37" s="112" customFormat="1" ht="30" customHeight="1" thickBot="1" x14ac:dyDescent="0.45">
      <c r="A133" s="35">
        <v>120</v>
      </c>
      <c r="B133" s="104" t="str">
        <f>IF('（別紙2-5）5月1日～5月31日'!B133="","",'（別紙2-5）5月1日～5月31日'!B133)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345"/>
      <c r="AG133" s="36">
        <f>SUM('（別紙2-1）4月1日～4月30日'!D133:AG133,'（別紙2-5）5月1日～5月31日'!D133:AH133,'（別紙2-6）6月1日～6月30日'!D133:AG133,'（別紙2-7）7月1日～7月31日'!D133:AH133,'（別紙2-8）8月1日～8月31日'!D133:AH133,'（別紙2-9）9月1日～9月30日'!D133:AG133,'（別紙2-7）10月1日～10月31日'!D133:AH133,'（別紙2-8）11月1日～11月30日'!D133:AG133,'（別紙2-9）12月1日～12月31日'!D133:AH133,'（別紙2-10）1月1日～1月31日'!D133:AH133,'（別紙2-11）2月1日～2月29日'!D133:AF133)</f>
        <v>0</v>
      </c>
      <c r="AI133" s="112" t="str">
        <f t="shared" si="4"/>
        <v/>
      </c>
      <c r="AJ133" s="236" t="str">
        <f t="shared" si="5"/>
        <v/>
      </c>
      <c r="AK133" s="236"/>
    </row>
    <row r="134" spans="1:37" s="112" customFormat="1" ht="30" customHeight="1" x14ac:dyDescent="0.4">
      <c r="A134" s="71">
        <v>121</v>
      </c>
      <c r="B134" s="105" t="str">
        <f>IF('（別紙2-5）5月1日～5月31日'!B134="","",'（別紙2-5）5月1日～5月31日'!B134)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346"/>
      <c r="AG134" s="59">
        <f>SUM('（別紙2-1）4月1日～4月30日'!D134:AG134,'（別紙2-5）5月1日～5月31日'!D134:AH134,'（別紙2-6）6月1日～6月30日'!D134:AG134,'（別紙2-7）7月1日～7月31日'!D134:AH134,'（別紙2-8）8月1日～8月31日'!D134:AH134,'（別紙2-9）9月1日～9月30日'!D134:AG134,'（別紙2-7）10月1日～10月31日'!D134:AH134,'（別紙2-8）11月1日～11月30日'!D134:AG134,'（別紙2-9）12月1日～12月31日'!D134:AH134,'（別紙2-10）1月1日～1月31日'!D134:AH134,'（別紙2-11）2月1日～2月29日'!D134:AF134)</f>
        <v>0</v>
      </c>
      <c r="AI134" s="112" t="str">
        <f t="shared" si="4"/>
        <v/>
      </c>
      <c r="AJ134" s="236" t="str">
        <f t="shared" si="5"/>
        <v/>
      </c>
      <c r="AK134" s="236"/>
    </row>
    <row r="135" spans="1:37" s="112" customFormat="1" ht="30" customHeight="1" x14ac:dyDescent="0.4">
      <c r="A135" s="35">
        <v>122</v>
      </c>
      <c r="B135" s="103" t="str">
        <f>IF('（別紙2-5）5月1日～5月31日'!B135="","",'（別紙2-5）5月1日～5月31日'!B135)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345"/>
      <c r="AG135" s="36">
        <f>SUM('（別紙2-1）4月1日～4月30日'!D135:AG135,'（別紙2-5）5月1日～5月31日'!D135:AH135,'（別紙2-6）6月1日～6月30日'!D135:AG135,'（別紙2-7）7月1日～7月31日'!D135:AH135,'（別紙2-8）8月1日～8月31日'!D135:AH135,'（別紙2-9）9月1日～9月30日'!D135:AG135,'（別紙2-7）10月1日～10月31日'!D135:AH135,'（別紙2-8）11月1日～11月30日'!D135:AG135,'（別紙2-9）12月1日～12月31日'!D135:AH135,'（別紙2-10）1月1日～1月31日'!D135:AH135,'（別紙2-11）2月1日～2月29日'!D135:AF135)</f>
        <v>0</v>
      </c>
      <c r="AI135" s="112" t="str">
        <f t="shared" si="4"/>
        <v/>
      </c>
      <c r="AJ135" s="236" t="str">
        <f t="shared" si="5"/>
        <v/>
      </c>
      <c r="AK135" s="236"/>
    </row>
    <row r="136" spans="1:37" s="112" customFormat="1" ht="30" customHeight="1" x14ac:dyDescent="0.4">
      <c r="A136" s="35">
        <v>123</v>
      </c>
      <c r="B136" s="103" t="str">
        <f>IF('（別紙2-5）5月1日～5月31日'!B136="","",'（別紙2-5）5月1日～5月31日'!B136)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345"/>
      <c r="AG136" s="36">
        <f>SUM('（別紙2-1）4月1日～4月30日'!D136:AG136,'（別紙2-5）5月1日～5月31日'!D136:AH136,'（別紙2-6）6月1日～6月30日'!D136:AG136,'（別紙2-7）7月1日～7月31日'!D136:AH136,'（別紙2-8）8月1日～8月31日'!D136:AH136,'（別紙2-9）9月1日～9月30日'!D136:AG136,'（別紙2-7）10月1日～10月31日'!D136:AH136,'（別紙2-8）11月1日～11月30日'!D136:AG136,'（別紙2-9）12月1日～12月31日'!D136:AH136,'（別紙2-10）1月1日～1月31日'!D136:AH136,'（別紙2-11）2月1日～2月29日'!D136:AF136)</f>
        <v>0</v>
      </c>
      <c r="AI136" s="112" t="str">
        <f t="shared" si="4"/>
        <v/>
      </c>
      <c r="AJ136" s="236" t="str">
        <f t="shared" si="5"/>
        <v/>
      </c>
      <c r="AK136" s="236"/>
    </row>
    <row r="137" spans="1:37" s="112" customFormat="1" ht="30" customHeight="1" x14ac:dyDescent="0.4">
      <c r="A137" s="35">
        <v>124</v>
      </c>
      <c r="B137" s="103" t="str">
        <f>IF('（別紙2-5）5月1日～5月31日'!B137="","",'（別紙2-5）5月1日～5月31日'!B137)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345"/>
      <c r="AG137" s="36">
        <f>SUM('（別紙2-1）4月1日～4月30日'!D137:AG137,'（別紙2-5）5月1日～5月31日'!D137:AH137,'（別紙2-6）6月1日～6月30日'!D137:AG137,'（別紙2-7）7月1日～7月31日'!D137:AH137,'（別紙2-8）8月1日～8月31日'!D137:AH137,'（別紙2-9）9月1日～9月30日'!D137:AG137,'（別紙2-7）10月1日～10月31日'!D137:AH137,'（別紙2-8）11月1日～11月30日'!D137:AG137,'（別紙2-9）12月1日～12月31日'!D137:AH137,'（別紙2-10）1月1日～1月31日'!D137:AH137,'（別紙2-11）2月1日～2月29日'!D137:AF137)</f>
        <v>0</v>
      </c>
      <c r="AI137" s="112" t="str">
        <f t="shared" si="4"/>
        <v/>
      </c>
      <c r="AJ137" s="236" t="str">
        <f t="shared" si="5"/>
        <v/>
      </c>
      <c r="AK137" s="236"/>
    </row>
    <row r="138" spans="1:37" s="112" customFormat="1" ht="30" customHeight="1" thickBot="1" x14ac:dyDescent="0.45">
      <c r="A138" s="37">
        <v>125</v>
      </c>
      <c r="B138" s="104" t="str">
        <f>IF('（別紙2-5）5月1日～5月31日'!B138="","",'（別紙2-5）5月1日～5月31日'!B138)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343"/>
      <c r="AG138" s="38">
        <f>SUM('（別紙2-1）4月1日～4月30日'!D138:AG138,'（別紙2-5）5月1日～5月31日'!D138:AH138,'（別紙2-6）6月1日～6月30日'!D138:AG138,'（別紙2-7）7月1日～7月31日'!D138:AH138,'（別紙2-8）8月1日～8月31日'!D138:AH138,'（別紙2-9）9月1日～9月30日'!D138:AG138,'（別紙2-7）10月1日～10月31日'!D138:AH138,'（別紙2-8）11月1日～11月30日'!D138:AG138,'（別紙2-9）12月1日～12月31日'!D138:AH138,'（別紙2-10）1月1日～1月31日'!D138:AH138,'（別紙2-11）2月1日～2月29日'!D138:AF138)</f>
        <v>0</v>
      </c>
      <c r="AI138" s="112" t="str">
        <f t="shared" si="4"/>
        <v/>
      </c>
      <c r="AJ138" s="236" t="str">
        <f t="shared" si="5"/>
        <v/>
      </c>
      <c r="AK138" s="236"/>
    </row>
    <row r="139" spans="1:37" s="112" customFormat="1" ht="30" customHeight="1" x14ac:dyDescent="0.4">
      <c r="A139" s="64">
        <v>126</v>
      </c>
      <c r="B139" s="105" t="str">
        <f>IF('（別紙2-5）5月1日～5月31日'!B139="","",'（別紙2-5）5月1日～5月31日'!B139)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347"/>
      <c r="AG139" s="70">
        <f>SUM('（別紙2-1）4月1日～4月30日'!D139:AG139,'（別紙2-5）5月1日～5月31日'!D139:AH139,'（別紙2-6）6月1日～6月30日'!D139:AG139,'（別紙2-7）7月1日～7月31日'!D139:AH139,'（別紙2-8）8月1日～8月31日'!D139:AH139,'（別紙2-9）9月1日～9月30日'!D139:AG139,'（別紙2-7）10月1日～10月31日'!D139:AH139,'（別紙2-8）11月1日～11月30日'!D139:AG139,'（別紙2-9）12月1日～12月31日'!D139:AH139,'（別紙2-10）1月1日～1月31日'!D139:AH139,'（別紙2-11）2月1日～2月29日'!D139:AF139)</f>
        <v>0</v>
      </c>
      <c r="AI139" s="112" t="str">
        <f t="shared" si="4"/>
        <v/>
      </c>
      <c r="AJ139" s="236" t="str">
        <f t="shared" si="5"/>
        <v/>
      </c>
      <c r="AK139" s="236"/>
    </row>
    <row r="140" spans="1:37" s="112" customFormat="1" ht="30" customHeight="1" x14ac:dyDescent="0.4">
      <c r="A140" s="35">
        <v>127</v>
      </c>
      <c r="B140" s="103" t="str">
        <f>IF('（別紙2-5）5月1日～5月31日'!B140="","",'（別紙2-5）5月1日～5月31日'!B140)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345"/>
      <c r="AG140" s="36">
        <f>SUM('（別紙2-1）4月1日～4月30日'!D140:AG140,'（別紙2-5）5月1日～5月31日'!D140:AH140,'（別紙2-6）6月1日～6月30日'!D140:AG140,'（別紙2-7）7月1日～7月31日'!D140:AH140,'（別紙2-8）8月1日～8月31日'!D140:AH140,'（別紙2-9）9月1日～9月30日'!D140:AG140,'（別紙2-7）10月1日～10月31日'!D140:AH140,'（別紙2-8）11月1日～11月30日'!D140:AG140,'（別紙2-9）12月1日～12月31日'!D140:AH140,'（別紙2-10）1月1日～1月31日'!D140:AH140,'（別紙2-11）2月1日～2月29日'!D140:AF140)</f>
        <v>0</v>
      </c>
      <c r="AI140" s="112" t="str">
        <f t="shared" si="4"/>
        <v/>
      </c>
      <c r="AJ140" s="236" t="str">
        <f t="shared" si="5"/>
        <v/>
      </c>
      <c r="AK140" s="236"/>
    </row>
    <row r="141" spans="1:37" s="112" customFormat="1" ht="30" customHeight="1" x14ac:dyDescent="0.4">
      <c r="A141" s="35">
        <v>128</v>
      </c>
      <c r="B141" s="103" t="str">
        <f>IF('（別紙2-5）5月1日～5月31日'!B141="","",'（別紙2-5）5月1日～5月31日'!B141)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345"/>
      <c r="AG141" s="36">
        <f>SUM('（別紙2-1）4月1日～4月30日'!D141:AG141,'（別紙2-5）5月1日～5月31日'!D141:AH141,'（別紙2-6）6月1日～6月30日'!D141:AG141,'（別紙2-7）7月1日～7月31日'!D141:AH141,'（別紙2-8）8月1日～8月31日'!D141:AH141,'（別紙2-9）9月1日～9月30日'!D141:AG141,'（別紙2-7）10月1日～10月31日'!D141:AH141,'（別紙2-8）11月1日～11月30日'!D141:AG141,'（別紙2-9）12月1日～12月31日'!D141:AH141,'（別紙2-10）1月1日～1月31日'!D141:AH141,'（別紙2-11）2月1日～2月29日'!D141:AF141)</f>
        <v>0</v>
      </c>
      <c r="AI141" s="112" t="str">
        <f t="shared" si="4"/>
        <v/>
      </c>
      <c r="AJ141" s="236" t="str">
        <f t="shared" si="5"/>
        <v/>
      </c>
      <c r="AK141" s="236"/>
    </row>
    <row r="142" spans="1:37" s="112" customFormat="1" ht="30" customHeight="1" x14ac:dyDescent="0.4">
      <c r="A142" s="35">
        <v>129</v>
      </c>
      <c r="B142" s="103" t="str">
        <f>IF('（別紙2-5）5月1日～5月31日'!B142="","",'（別紙2-5）5月1日～5月31日'!B142)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345"/>
      <c r="AG142" s="36">
        <f>SUM('（別紙2-1）4月1日～4月30日'!D142:AG142,'（別紙2-5）5月1日～5月31日'!D142:AH142,'（別紙2-6）6月1日～6月30日'!D142:AG142,'（別紙2-7）7月1日～7月31日'!D142:AH142,'（別紙2-8）8月1日～8月31日'!D142:AH142,'（別紙2-9）9月1日～9月30日'!D142:AG142,'（別紙2-7）10月1日～10月31日'!D142:AH142,'（別紙2-8）11月1日～11月30日'!D142:AG142,'（別紙2-9）12月1日～12月31日'!D142:AH142,'（別紙2-10）1月1日～1月31日'!D142:AH142,'（別紙2-11）2月1日～2月29日'!D142:AF142)</f>
        <v>0</v>
      </c>
      <c r="AI142" s="112" t="str">
        <f t="shared" si="4"/>
        <v/>
      </c>
      <c r="AJ142" s="236" t="str">
        <f t="shared" si="5"/>
        <v/>
      </c>
      <c r="AK142" s="236"/>
    </row>
    <row r="143" spans="1:37" s="112" customFormat="1" ht="30" customHeight="1" thickBot="1" x14ac:dyDescent="0.45">
      <c r="A143" s="35">
        <v>130</v>
      </c>
      <c r="B143" s="104" t="str">
        <f>IF('（別紙2-5）5月1日～5月31日'!B143="","",'（別紙2-5）5月1日～5月31日'!B143)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345"/>
      <c r="AG143" s="36">
        <f>SUM('（別紙2-1）4月1日～4月30日'!D143:AG143,'（別紙2-5）5月1日～5月31日'!D143:AH143,'（別紙2-6）6月1日～6月30日'!D143:AG143,'（別紙2-7）7月1日～7月31日'!D143:AH143,'（別紙2-8）8月1日～8月31日'!D143:AH143,'（別紙2-9）9月1日～9月30日'!D143:AG143,'（別紙2-7）10月1日～10月31日'!D143:AH143,'（別紙2-8）11月1日～11月30日'!D143:AG143,'（別紙2-9）12月1日～12月31日'!D143:AH143,'（別紙2-10）1月1日～1月31日'!D143:AH143,'（別紙2-11）2月1日～2月29日'!D143:AF143)</f>
        <v>0</v>
      </c>
      <c r="AI143" s="112" t="str">
        <f t="shared" ref="AI143:AI163" si="6">IFERROR(MATCH(0,INDEX(0/($D143:$AF143&lt;&gt;""),),0),"")</f>
        <v/>
      </c>
      <c r="AJ143" s="236" t="str">
        <f t="shared" ref="AJ143:AJ163" si="7">IFERROR(MATCH(MAX($D143:$AF143)+1,$D143:$AF143,1),"")</f>
        <v/>
      </c>
      <c r="AK143" s="236"/>
    </row>
    <row r="144" spans="1:37" s="112" customFormat="1" ht="30" customHeight="1" x14ac:dyDescent="0.4">
      <c r="A144" s="71">
        <v>131</v>
      </c>
      <c r="B144" s="105" t="str">
        <f>IF('（別紙2-5）5月1日～5月31日'!B144="","",'（別紙2-5）5月1日～5月31日'!B144)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346"/>
      <c r="AG144" s="59">
        <f>SUM('（別紙2-1）4月1日～4月30日'!D144:AG144,'（別紙2-5）5月1日～5月31日'!D144:AH144,'（別紙2-6）6月1日～6月30日'!D144:AG144,'（別紙2-7）7月1日～7月31日'!D144:AH144,'（別紙2-8）8月1日～8月31日'!D144:AH144,'（別紙2-9）9月1日～9月30日'!D144:AG144,'（別紙2-7）10月1日～10月31日'!D144:AH144,'（別紙2-8）11月1日～11月30日'!D144:AG144,'（別紙2-9）12月1日～12月31日'!D144:AH144,'（別紙2-10）1月1日～1月31日'!D144:AH144,'（別紙2-11）2月1日～2月29日'!D144:AF144)</f>
        <v>0</v>
      </c>
      <c r="AI144" s="112" t="str">
        <f t="shared" si="6"/>
        <v/>
      </c>
      <c r="AJ144" s="236" t="str">
        <f t="shared" si="7"/>
        <v/>
      </c>
      <c r="AK144" s="236"/>
    </row>
    <row r="145" spans="1:37" s="112" customFormat="1" ht="30" customHeight="1" x14ac:dyDescent="0.4">
      <c r="A145" s="35">
        <v>132</v>
      </c>
      <c r="B145" s="103" t="str">
        <f>IF('（別紙2-5）5月1日～5月31日'!B145="","",'（別紙2-5）5月1日～5月31日'!B145)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345"/>
      <c r="AG145" s="36">
        <f>SUM('（別紙2-1）4月1日～4月30日'!D145:AG145,'（別紙2-5）5月1日～5月31日'!D145:AH145,'（別紙2-6）6月1日～6月30日'!D145:AG145,'（別紙2-7）7月1日～7月31日'!D145:AH145,'（別紙2-8）8月1日～8月31日'!D145:AH145,'（別紙2-9）9月1日～9月30日'!D145:AG145,'（別紙2-7）10月1日～10月31日'!D145:AH145,'（別紙2-8）11月1日～11月30日'!D145:AG145,'（別紙2-9）12月1日～12月31日'!D145:AH145,'（別紙2-10）1月1日～1月31日'!D145:AH145,'（別紙2-11）2月1日～2月29日'!D145:AF145)</f>
        <v>0</v>
      </c>
      <c r="AI145" s="112" t="str">
        <f t="shared" si="6"/>
        <v/>
      </c>
      <c r="AJ145" s="236" t="str">
        <f t="shared" si="7"/>
        <v/>
      </c>
      <c r="AK145" s="236"/>
    </row>
    <row r="146" spans="1:37" s="112" customFormat="1" ht="30" customHeight="1" x14ac:dyDescent="0.4">
      <c r="A146" s="35">
        <v>133</v>
      </c>
      <c r="B146" s="103" t="str">
        <f>IF('（別紙2-5）5月1日～5月31日'!B146="","",'（別紙2-5）5月1日～5月31日'!B146)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345"/>
      <c r="AG146" s="36">
        <f>SUM('（別紙2-1）4月1日～4月30日'!D146:AG146,'（別紙2-5）5月1日～5月31日'!D146:AH146,'（別紙2-6）6月1日～6月30日'!D146:AG146,'（別紙2-7）7月1日～7月31日'!D146:AH146,'（別紙2-8）8月1日～8月31日'!D146:AH146,'（別紙2-9）9月1日～9月30日'!D146:AG146,'（別紙2-7）10月1日～10月31日'!D146:AH146,'（別紙2-8）11月1日～11月30日'!D146:AG146,'（別紙2-9）12月1日～12月31日'!D146:AH146,'（別紙2-10）1月1日～1月31日'!D146:AH146,'（別紙2-11）2月1日～2月29日'!D146:AF146)</f>
        <v>0</v>
      </c>
      <c r="AI146" s="112" t="str">
        <f t="shared" si="6"/>
        <v/>
      </c>
      <c r="AJ146" s="236" t="str">
        <f t="shared" si="7"/>
        <v/>
      </c>
      <c r="AK146" s="236"/>
    </row>
    <row r="147" spans="1:37" s="112" customFormat="1" ht="30" customHeight="1" x14ac:dyDescent="0.4">
      <c r="A147" s="35">
        <v>134</v>
      </c>
      <c r="B147" s="103" t="str">
        <f>IF('（別紙2-5）5月1日～5月31日'!B147="","",'（別紙2-5）5月1日～5月31日'!B147)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345"/>
      <c r="AG147" s="36">
        <f>SUM('（別紙2-1）4月1日～4月30日'!D147:AG147,'（別紙2-5）5月1日～5月31日'!D147:AH147,'（別紙2-6）6月1日～6月30日'!D147:AG147,'（別紙2-7）7月1日～7月31日'!D147:AH147,'（別紙2-8）8月1日～8月31日'!D147:AH147,'（別紙2-9）9月1日～9月30日'!D147:AG147,'（別紙2-7）10月1日～10月31日'!D147:AH147,'（別紙2-8）11月1日～11月30日'!D147:AG147,'（別紙2-9）12月1日～12月31日'!D147:AH147,'（別紙2-10）1月1日～1月31日'!D147:AH147,'（別紙2-11）2月1日～2月29日'!D147:AF147)</f>
        <v>0</v>
      </c>
      <c r="AI147" s="112" t="str">
        <f t="shared" si="6"/>
        <v/>
      </c>
      <c r="AJ147" s="236" t="str">
        <f t="shared" si="7"/>
        <v/>
      </c>
      <c r="AK147" s="236"/>
    </row>
    <row r="148" spans="1:37" s="112" customFormat="1" ht="30" customHeight="1" thickBot="1" x14ac:dyDescent="0.45">
      <c r="A148" s="37">
        <v>135</v>
      </c>
      <c r="B148" s="104" t="str">
        <f>IF('（別紙2-5）5月1日～5月31日'!B148="","",'（別紙2-5）5月1日～5月31日'!B148)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343"/>
      <c r="AG148" s="38">
        <f>SUM('（別紙2-1）4月1日～4月30日'!D148:AG148,'（別紙2-5）5月1日～5月31日'!D148:AH148,'（別紙2-6）6月1日～6月30日'!D148:AG148,'（別紙2-7）7月1日～7月31日'!D148:AH148,'（別紙2-8）8月1日～8月31日'!D148:AH148,'（別紙2-9）9月1日～9月30日'!D148:AG148,'（別紙2-7）10月1日～10月31日'!D148:AH148,'（別紙2-8）11月1日～11月30日'!D148:AG148,'（別紙2-9）12月1日～12月31日'!D148:AH148,'（別紙2-10）1月1日～1月31日'!D148:AH148,'（別紙2-11）2月1日～2月29日'!D148:AF148)</f>
        <v>0</v>
      </c>
      <c r="AI148" s="112" t="str">
        <f t="shared" si="6"/>
        <v/>
      </c>
      <c r="AJ148" s="236" t="str">
        <f t="shared" si="7"/>
        <v/>
      </c>
      <c r="AK148" s="236"/>
    </row>
    <row r="149" spans="1:37" s="112" customFormat="1" ht="30" customHeight="1" x14ac:dyDescent="0.4">
      <c r="A149" s="64">
        <v>136</v>
      </c>
      <c r="B149" s="105" t="str">
        <f>IF('（別紙2-5）5月1日～5月31日'!B149="","",'（別紙2-5）5月1日～5月31日'!B149)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347"/>
      <c r="AG149" s="70">
        <f>SUM('（別紙2-1）4月1日～4月30日'!D149:AG149,'（別紙2-5）5月1日～5月31日'!D149:AH149,'（別紙2-6）6月1日～6月30日'!D149:AG149,'（別紙2-7）7月1日～7月31日'!D149:AH149,'（別紙2-8）8月1日～8月31日'!D149:AH149,'（別紙2-9）9月1日～9月30日'!D149:AG149,'（別紙2-7）10月1日～10月31日'!D149:AH149,'（別紙2-8）11月1日～11月30日'!D149:AG149,'（別紙2-9）12月1日～12月31日'!D149:AH149,'（別紙2-10）1月1日～1月31日'!D149:AH149,'（別紙2-11）2月1日～2月29日'!D149:AF149)</f>
        <v>0</v>
      </c>
      <c r="AI149" s="112" t="str">
        <f t="shared" si="6"/>
        <v/>
      </c>
      <c r="AJ149" s="236" t="str">
        <f t="shared" si="7"/>
        <v/>
      </c>
      <c r="AK149" s="236"/>
    </row>
    <row r="150" spans="1:37" s="112" customFormat="1" ht="30" customHeight="1" x14ac:dyDescent="0.4">
      <c r="A150" s="35">
        <v>137</v>
      </c>
      <c r="B150" s="103" t="str">
        <f>IF('（別紙2-5）5月1日～5月31日'!B150="","",'（別紙2-5）5月1日～5月31日'!B150)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345"/>
      <c r="AG150" s="36">
        <f>SUM('（別紙2-1）4月1日～4月30日'!D150:AG150,'（別紙2-5）5月1日～5月31日'!D150:AH150,'（別紙2-6）6月1日～6月30日'!D150:AG150,'（別紙2-7）7月1日～7月31日'!D150:AH150,'（別紙2-8）8月1日～8月31日'!D150:AH150,'（別紙2-9）9月1日～9月30日'!D150:AG150,'（別紙2-7）10月1日～10月31日'!D150:AH150,'（別紙2-8）11月1日～11月30日'!D150:AG150,'（別紙2-9）12月1日～12月31日'!D150:AH150,'（別紙2-10）1月1日～1月31日'!D150:AH150,'（別紙2-11）2月1日～2月29日'!D150:AF150)</f>
        <v>0</v>
      </c>
      <c r="AI150" s="112" t="str">
        <f t="shared" si="6"/>
        <v/>
      </c>
      <c r="AJ150" s="236" t="str">
        <f t="shared" si="7"/>
        <v/>
      </c>
      <c r="AK150" s="236"/>
    </row>
    <row r="151" spans="1:37" s="112" customFormat="1" ht="30" customHeight="1" x14ac:dyDescent="0.4">
      <c r="A151" s="35">
        <v>138</v>
      </c>
      <c r="B151" s="103" t="str">
        <f>IF('（別紙2-5）5月1日～5月31日'!B151="","",'（別紙2-5）5月1日～5月31日'!B151)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345"/>
      <c r="AG151" s="36">
        <f>SUM('（別紙2-1）4月1日～4月30日'!D151:AG151,'（別紙2-5）5月1日～5月31日'!D151:AH151,'（別紙2-6）6月1日～6月30日'!D151:AG151,'（別紙2-7）7月1日～7月31日'!D151:AH151,'（別紙2-8）8月1日～8月31日'!D151:AH151,'（別紙2-9）9月1日～9月30日'!D151:AG151,'（別紙2-7）10月1日～10月31日'!D151:AH151,'（別紙2-8）11月1日～11月30日'!D151:AG151,'（別紙2-9）12月1日～12月31日'!D151:AH151,'（別紙2-10）1月1日～1月31日'!D151:AH151,'（別紙2-11）2月1日～2月29日'!D151:AF151)</f>
        <v>0</v>
      </c>
      <c r="AI151" s="112" t="str">
        <f t="shared" si="6"/>
        <v/>
      </c>
      <c r="AJ151" s="236" t="str">
        <f t="shared" si="7"/>
        <v/>
      </c>
      <c r="AK151" s="236"/>
    </row>
    <row r="152" spans="1:37" s="112" customFormat="1" ht="30" customHeight="1" x14ac:dyDescent="0.4">
      <c r="A152" s="35">
        <v>139</v>
      </c>
      <c r="B152" s="103" t="str">
        <f>IF('（別紙2-5）5月1日～5月31日'!B152="","",'（別紙2-5）5月1日～5月31日'!B152)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345"/>
      <c r="AG152" s="36">
        <f>SUM('（別紙2-1）4月1日～4月30日'!D152:AG152,'（別紙2-5）5月1日～5月31日'!D152:AH152,'（別紙2-6）6月1日～6月30日'!D152:AG152,'（別紙2-7）7月1日～7月31日'!D152:AH152,'（別紙2-8）8月1日～8月31日'!D152:AH152,'（別紙2-9）9月1日～9月30日'!D152:AG152,'（別紙2-7）10月1日～10月31日'!D152:AH152,'（別紙2-8）11月1日～11月30日'!D152:AG152,'（別紙2-9）12月1日～12月31日'!D152:AH152,'（別紙2-10）1月1日～1月31日'!D152:AH152,'（別紙2-11）2月1日～2月29日'!D152:AF152)</f>
        <v>0</v>
      </c>
      <c r="AI152" s="112" t="str">
        <f t="shared" si="6"/>
        <v/>
      </c>
      <c r="AJ152" s="236" t="str">
        <f t="shared" si="7"/>
        <v/>
      </c>
      <c r="AK152" s="236"/>
    </row>
    <row r="153" spans="1:37" s="112" customFormat="1" ht="30" customHeight="1" thickBot="1" x14ac:dyDescent="0.45">
      <c r="A153" s="35">
        <v>140</v>
      </c>
      <c r="B153" s="104" t="str">
        <f>IF('（別紙2-5）5月1日～5月31日'!B153="","",'（別紙2-5）5月1日～5月31日'!B153)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345"/>
      <c r="AG153" s="36">
        <f>SUM('（別紙2-1）4月1日～4月30日'!D153:AG153,'（別紙2-5）5月1日～5月31日'!D153:AH153,'（別紙2-6）6月1日～6月30日'!D153:AG153,'（別紙2-7）7月1日～7月31日'!D153:AH153,'（別紙2-8）8月1日～8月31日'!D153:AH153,'（別紙2-9）9月1日～9月30日'!D153:AG153,'（別紙2-7）10月1日～10月31日'!D153:AH153,'（別紙2-8）11月1日～11月30日'!D153:AG153,'（別紙2-9）12月1日～12月31日'!D153:AH153,'（別紙2-10）1月1日～1月31日'!D153:AH153,'（別紙2-11）2月1日～2月29日'!D153:AF153)</f>
        <v>0</v>
      </c>
      <c r="AI153" s="112" t="str">
        <f t="shared" si="6"/>
        <v/>
      </c>
      <c r="AJ153" s="236" t="str">
        <f t="shared" si="7"/>
        <v/>
      </c>
      <c r="AK153" s="236"/>
    </row>
    <row r="154" spans="1:37" s="112" customFormat="1" ht="30" customHeight="1" x14ac:dyDescent="0.4">
      <c r="A154" s="71">
        <v>141</v>
      </c>
      <c r="B154" s="105" t="str">
        <f>IF('（別紙2-5）5月1日～5月31日'!B154="","",'（別紙2-5）5月1日～5月31日'!B154)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346"/>
      <c r="AG154" s="59">
        <f>SUM('（別紙2-1）4月1日～4月30日'!D154:AG154,'（別紙2-5）5月1日～5月31日'!D154:AH154,'（別紙2-6）6月1日～6月30日'!D154:AG154,'（別紙2-7）7月1日～7月31日'!D154:AH154,'（別紙2-8）8月1日～8月31日'!D154:AH154,'（別紙2-9）9月1日～9月30日'!D154:AG154,'（別紙2-7）10月1日～10月31日'!D154:AH154,'（別紙2-8）11月1日～11月30日'!D154:AG154,'（別紙2-9）12月1日～12月31日'!D154:AH154,'（別紙2-10）1月1日～1月31日'!D154:AH154,'（別紙2-11）2月1日～2月29日'!D154:AF154)</f>
        <v>0</v>
      </c>
      <c r="AI154" s="112" t="str">
        <f t="shared" si="6"/>
        <v/>
      </c>
      <c r="AJ154" s="236" t="str">
        <f t="shared" si="7"/>
        <v/>
      </c>
      <c r="AK154" s="236"/>
    </row>
    <row r="155" spans="1:37" s="112" customFormat="1" ht="30" customHeight="1" x14ac:dyDescent="0.4">
      <c r="A155" s="35">
        <v>142</v>
      </c>
      <c r="B155" s="103" t="str">
        <f>IF('（別紙2-5）5月1日～5月31日'!B155="","",'（別紙2-5）5月1日～5月31日'!B155)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345"/>
      <c r="AG155" s="36">
        <f>SUM('（別紙2-1）4月1日～4月30日'!D155:AG155,'（別紙2-5）5月1日～5月31日'!D155:AH155,'（別紙2-6）6月1日～6月30日'!D155:AG155,'（別紙2-7）7月1日～7月31日'!D155:AH155,'（別紙2-8）8月1日～8月31日'!D155:AH155,'（別紙2-9）9月1日～9月30日'!D155:AG155,'（別紙2-7）10月1日～10月31日'!D155:AH155,'（別紙2-8）11月1日～11月30日'!D155:AG155,'（別紙2-9）12月1日～12月31日'!D155:AH155,'（別紙2-10）1月1日～1月31日'!D155:AH155,'（別紙2-11）2月1日～2月29日'!D155:AF155)</f>
        <v>0</v>
      </c>
      <c r="AI155" s="112" t="str">
        <f t="shared" si="6"/>
        <v/>
      </c>
      <c r="AJ155" s="236" t="str">
        <f t="shared" si="7"/>
        <v/>
      </c>
      <c r="AK155" s="236"/>
    </row>
    <row r="156" spans="1:37" s="112" customFormat="1" ht="30" customHeight="1" x14ac:dyDescent="0.4">
      <c r="A156" s="35">
        <v>143</v>
      </c>
      <c r="B156" s="103" t="str">
        <f>IF('（別紙2-5）5月1日～5月31日'!B156="","",'（別紙2-5）5月1日～5月31日'!B156)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345"/>
      <c r="AG156" s="36">
        <f>SUM('（別紙2-1）4月1日～4月30日'!D156:AG156,'（別紙2-5）5月1日～5月31日'!D156:AH156,'（別紙2-6）6月1日～6月30日'!D156:AG156,'（別紙2-7）7月1日～7月31日'!D156:AH156,'（別紙2-8）8月1日～8月31日'!D156:AH156,'（別紙2-9）9月1日～9月30日'!D156:AG156,'（別紙2-7）10月1日～10月31日'!D156:AH156,'（別紙2-8）11月1日～11月30日'!D156:AG156,'（別紙2-9）12月1日～12月31日'!D156:AH156,'（別紙2-10）1月1日～1月31日'!D156:AH156,'（別紙2-11）2月1日～2月29日'!D156:AF156)</f>
        <v>0</v>
      </c>
      <c r="AI156" s="112" t="str">
        <f t="shared" si="6"/>
        <v/>
      </c>
      <c r="AJ156" s="236" t="str">
        <f t="shared" si="7"/>
        <v/>
      </c>
      <c r="AK156" s="236"/>
    </row>
    <row r="157" spans="1:37" s="112" customFormat="1" ht="30" customHeight="1" x14ac:dyDescent="0.4">
      <c r="A157" s="35">
        <v>144</v>
      </c>
      <c r="B157" s="103" t="str">
        <f>IF('（別紙2-5）5月1日～5月31日'!B157="","",'（別紙2-5）5月1日～5月31日'!B157)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345"/>
      <c r="AG157" s="36">
        <f>SUM('（別紙2-1）4月1日～4月30日'!D157:AG157,'（別紙2-5）5月1日～5月31日'!D157:AH157,'（別紙2-6）6月1日～6月30日'!D157:AG157,'（別紙2-7）7月1日～7月31日'!D157:AH157,'（別紙2-8）8月1日～8月31日'!D157:AH157,'（別紙2-9）9月1日～9月30日'!D157:AG157,'（別紙2-7）10月1日～10月31日'!D157:AH157,'（別紙2-8）11月1日～11月30日'!D157:AG157,'（別紙2-9）12月1日～12月31日'!D157:AH157,'（別紙2-10）1月1日～1月31日'!D157:AH157,'（別紙2-11）2月1日～2月29日'!D157:AF157)</f>
        <v>0</v>
      </c>
      <c r="AI157" s="112" t="str">
        <f t="shared" si="6"/>
        <v/>
      </c>
      <c r="AJ157" s="236" t="str">
        <f t="shared" si="7"/>
        <v/>
      </c>
      <c r="AK157" s="236"/>
    </row>
    <row r="158" spans="1:37" s="112" customFormat="1" ht="30" customHeight="1" thickBot="1" x14ac:dyDescent="0.45">
      <c r="A158" s="37">
        <v>145</v>
      </c>
      <c r="B158" s="106" t="str">
        <f>IF('（別紙2-5）5月1日～5月31日'!B158="","",'（別紙2-5）5月1日～5月31日'!B158)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343"/>
      <c r="AG158" s="38">
        <f>SUM('（別紙2-1）4月1日～4月30日'!D158:AG158,'（別紙2-5）5月1日～5月31日'!D158:AH158,'（別紙2-6）6月1日～6月30日'!D158:AG158,'（別紙2-7）7月1日～7月31日'!D158:AH158,'（別紙2-8）8月1日～8月31日'!D158:AH158,'（別紙2-9）9月1日～9月30日'!D158:AG158,'（別紙2-7）10月1日～10月31日'!D158:AH158,'（別紙2-8）11月1日～11月30日'!D158:AG158,'（別紙2-9）12月1日～12月31日'!D158:AH158,'（別紙2-10）1月1日～1月31日'!D158:AH158,'（別紙2-11）2月1日～2月29日'!D158:AF158)</f>
        <v>0</v>
      </c>
      <c r="AI158" s="112" t="str">
        <f t="shared" si="6"/>
        <v/>
      </c>
      <c r="AJ158" s="236" t="str">
        <f t="shared" si="7"/>
        <v/>
      </c>
      <c r="AK158" s="236"/>
    </row>
    <row r="159" spans="1:37" s="112" customFormat="1" ht="30" customHeight="1" x14ac:dyDescent="0.4">
      <c r="A159" s="71">
        <v>146</v>
      </c>
      <c r="B159" s="105" t="str">
        <f>IF('（別紙2-5）5月1日～5月31日'!B159="","",'（別紙2-5）5月1日～5月31日'!B159)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347"/>
      <c r="AG159" s="70">
        <f>SUM('（別紙2-1）4月1日～4月30日'!D159:AG159,'（別紙2-5）5月1日～5月31日'!D159:AH159,'（別紙2-6）6月1日～6月30日'!D159:AG159,'（別紙2-7）7月1日～7月31日'!D159:AH159,'（別紙2-8）8月1日～8月31日'!D159:AH159,'（別紙2-9）9月1日～9月30日'!D159:AG159,'（別紙2-7）10月1日～10月31日'!D159:AH159,'（別紙2-8）11月1日～11月30日'!D159:AG159,'（別紙2-9）12月1日～12月31日'!D159:AH159,'（別紙2-10）1月1日～1月31日'!D159:AH159,'（別紙2-11）2月1日～2月29日'!D159:AF159)</f>
        <v>0</v>
      </c>
      <c r="AI159" s="112" t="str">
        <f t="shared" si="6"/>
        <v/>
      </c>
      <c r="AJ159" s="236" t="str">
        <f t="shared" si="7"/>
        <v/>
      </c>
      <c r="AK159" s="236"/>
    </row>
    <row r="160" spans="1:37" s="112" customFormat="1" ht="30" customHeight="1" x14ac:dyDescent="0.4">
      <c r="A160" s="35">
        <v>147</v>
      </c>
      <c r="B160" s="103" t="str">
        <f>IF('（別紙2-5）5月1日～5月31日'!B160="","",'（別紙2-5）5月1日～5月31日'!B160)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345"/>
      <c r="AG160" s="36">
        <f>SUM('（別紙2-1）4月1日～4月30日'!D160:AG160,'（別紙2-5）5月1日～5月31日'!D160:AH160,'（別紙2-6）6月1日～6月30日'!D160:AG160,'（別紙2-7）7月1日～7月31日'!D160:AH160,'（別紙2-8）8月1日～8月31日'!D160:AH160,'（別紙2-9）9月1日～9月30日'!D160:AG160,'（別紙2-7）10月1日～10月31日'!D160:AH160,'（別紙2-8）11月1日～11月30日'!D160:AG160,'（別紙2-9）12月1日～12月31日'!D160:AH160,'（別紙2-10）1月1日～1月31日'!D160:AH160,'（別紙2-11）2月1日～2月29日'!D160:AF160)</f>
        <v>0</v>
      </c>
      <c r="AI160" s="112" t="str">
        <f t="shared" si="6"/>
        <v/>
      </c>
      <c r="AJ160" s="236" t="str">
        <f t="shared" si="7"/>
        <v/>
      </c>
      <c r="AK160" s="236"/>
    </row>
    <row r="161" spans="1:37" s="112" customFormat="1" ht="30" customHeight="1" x14ac:dyDescent="0.4">
      <c r="A161" s="35">
        <v>148</v>
      </c>
      <c r="B161" s="103" t="str">
        <f>IF('（別紙2-5）5月1日～5月31日'!B161="","",'（別紙2-5）5月1日～5月31日'!B161)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345"/>
      <c r="AG161" s="36">
        <f>SUM('（別紙2-1）4月1日～4月30日'!D161:AG161,'（別紙2-5）5月1日～5月31日'!D161:AH161,'（別紙2-6）6月1日～6月30日'!D161:AG161,'（別紙2-7）7月1日～7月31日'!D161:AH161,'（別紙2-8）8月1日～8月31日'!D161:AH161,'（別紙2-9）9月1日～9月30日'!D161:AG161,'（別紙2-7）10月1日～10月31日'!D161:AH161,'（別紙2-8）11月1日～11月30日'!D161:AG161,'（別紙2-9）12月1日～12月31日'!D161:AH161,'（別紙2-10）1月1日～1月31日'!D161:AH161,'（別紙2-11）2月1日～2月29日'!D161:AF161)</f>
        <v>0</v>
      </c>
      <c r="AI161" s="112" t="str">
        <f t="shared" si="6"/>
        <v/>
      </c>
      <c r="AJ161" s="236" t="str">
        <f t="shared" si="7"/>
        <v/>
      </c>
      <c r="AK161" s="236"/>
    </row>
    <row r="162" spans="1:37" s="112" customFormat="1" ht="30" customHeight="1" x14ac:dyDescent="0.4">
      <c r="A162" s="35">
        <v>149</v>
      </c>
      <c r="B162" s="103" t="str">
        <f>IF('（別紙2-5）5月1日～5月31日'!B162="","",'（別紙2-5）5月1日～5月31日'!B162)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345"/>
      <c r="AG162" s="36">
        <f>SUM('（別紙2-1）4月1日～4月30日'!D162:AG162,'（別紙2-5）5月1日～5月31日'!D162:AH162,'（別紙2-6）6月1日～6月30日'!D162:AG162,'（別紙2-7）7月1日～7月31日'!D162:AH162,'（別紙2-8）8月1日～8月31日'!D162:AH162,'（別紙2-9）9月1日～9月30日'!D162:AG162,'（別紙2-7）10月1日～10月31日'!D162:AH162,'（別紙2-8）11月1日～11月30日'!D162:AG162,'（別紙2-9）12月1日～12月31日'!D162:AH162,'（別紙2-10）1月1日～1月31日'!D162:AH162,'（別紙2-11）2月1日～2月29日'!D162:AF162)</f>
        <v>0</v>
      </c>
      <c r="AI162" s="112" t="str">
        <f t="shared" si="6"/>
        <v/>
      </c>
      <c r="AJ162" s="236" t="str">
        <f t="shared" si="7"/>
        <v/>
      </c>
      <c r="AK162" s="236"/>
    </row>
    <row r="163" spans="1:37" s="112" customFormat="1" ht="30" customHeight="1" thickBot="1" x14ac:dyDescent="0.45">
      <c r="A163" s="37">
        <v>150</v>
      </c>
      <c r="B163" s="107" t="str">
        <f>IF('（別紙2-5）5月1日～5月31日'!B163="","",'（別紙2-5）5月1日～5月31日'!B163)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13"/>
      <c r="AG163" s="38">
        <f>SUM('（別紙2-1）4月1日～4月30日'!D163:AG163,'（別紙2-5）5月1日～5月31日'!D163:AH163,'（別紙2-6）6月1日～6月30日'!D163:AG163,'（別紙2-7）7月1日～7月31日'!D163:AH163,'（別紙2-8）8月1日～8月31日'!D163:AH163,'（別紙2-9）9月1日～9月30日'!D163:AG163,'（別紙2-7）10月1日～10月31日'!D163:AH163,'（別紙2-8）11月1日～11月30日'!D163:AG163,'（別紙2-9）12月1日～12月31日'!D163:AH163,'（別紙2-10）1月1日～1月31日'!D163:AH163,'（別紙2-11）2月1日～2月29日'!D163:AF163)</f>
        <v>0</v>
      </c>
      <c r="AI163" s="112" t="str">
        <f t="shared" si="6"/>
        <v/>
      </c>
      <c r="AJ163" s="236" t="str">
        <f t="shared" si="7"/>
        <v/>
      </c>
    </row>
    <row r="164" spans="1:37" ht="30" hidden="1" customHeight="1" x14ac:dyDescent="0.25">
      <c r="A164" s="29"/>
      <c r="B164" s="29"/>
      <c r="C164" s="29"/>
      <c r="D164" s="29">
        <f t="shared" ref="D164:AF164" si="8">D13</f>
        <v>0</v>
      </c>
      <c r="E164" s="29">
        <f t="shared" si="8"/>
        <v>0</v>
      </c>
      <c r="F164" s="29">
        <f t="shared" si="8"/>
        <v>0</v>
      </c>
      <c r="G164" s="29">
        <f t="shared" si="8"/>
        <v>0</v>
      </c>
      <c r="H164" s="29">
        <f t="shared" si="8"/>
        <v>0</v>
      </c>
      <c r="I164" s="29">
        <f t="shared" si="8"/>
        <v>0</v>
      </c>
      <c r="J164" s="29">
        <f t="shared" si="8"/>
        <v>0</v>
      </c>
      <c r="K164" s="29">
        <f t="shared" si="8"/>
        <v>0</v>
      </c>
      <c r="L164" s="29">
        <f t="shared" si="8"/>
        <v>0</v>
      </c>
      <c r="M164" s="29">
        <f t="shared" si="8"/>
        <v>0</v>
      </c>
      <c r="N164" s="29">
        <f t="shared" si="8"/>
        <v>0</v>
      </c>
      <c r="O164" s="29">
        <f t="shared" si="8"/>
        <v>0</v>
      </c>
      <c r="P164" s="29">
        <f t="shared" si="8"/>
        <v>0</v>
      </c>
      <c r="Q164" s="29">
        <f t="shared" si="8"/>
        <v>0</v>
      </c>
      <c r="R164" s="29">
        <f t="shared" si="8"/>
        <v>0</v>
      </c>
      <c r="S164" s="29">
        <f t="shared" si="8"/>
        <v>0</v>
      </c>
      <c r="T164" s="29">
        <f t="shared" si="8"/>
        <v>0</v>
      </c>
      <c r="U164" s="29">
        <f t="shared" si="8"/>
        <v>0</v>
      </c>
      <c r="V164" s="29">
        <f t="shared" si="8"/>
        <v>0</v>
      </c>
      <c r="W164" s="29">
        <f t="shared" si="8"/>
        <v>0</v>
      </c>
      <c r="X164" s="29">
        <f t="shared" si="8"/>
        <v>0</v>
      </c>
      <c r="Y164" s="29">
        <f t="shared" si="8"/>
        <v>0</v>
      </c>
      <c r="Z164" s="29">
        <f t="shared" si="8"/>
        <v>0</v>
      </c>
      <c r="AA164" s="29">
        <f t="shared" si="8"/>
        <v>0</v>
      </c>
      <c r="AB164" s="29">
        <f t="shared" si="8"/>
        <v>0</v>
      </c>
      <c r="AC164" s="29">
        <f t="shared" si="8"/>
        <v>0</v>
      </c>
      <c r="AD164" s="29">
        <f t="shared" si="8"/>
        <v>0</v>
      </c>
      <c r="AE164" s="29">
        <f t="shared" ref="AE164" si="9">AE13</f>
        <v>0</v>
      </c>
      <c r="AF164" s="29">
        <f t="shared" si="8"/>
        <v>0</v>
      </c>
      <c r="AG164" s="29">
        <f>SUM(D164:AF164)</f>
        <v>0</v>
      </c>
    </row>
    <row r="165" spans="1:37" ht="30" hidden="1" customHeight="1" x14ac:dyDescent="0.25">
      <c r="B165" s="29" t="s">
        <v>4</v>
      </c>
      <c r="C165" s="29"/>
      <c r="D165" s="29">
        <f>IF(D164&gt;=5,D164,0)</f>
        <v>0</v>
      </c>
      <c r="E165" s="29">
        <f t="shared" ref="E165:AF165" si="10">IF(E164&gt;=5,E164,0)</f>
        <v>0</v>
      </c>
      <c r="F165" s="29">
        <f t="shared" si="10"/>
        <v>0</v>
      </c>
      <c r="G165" s="29">
        <f t="shared" si="10"/>
        <v>0</v>
      </c>
      <c r="H165" s="29">
        <f t="shared" si="10"/>
        <v>0</v>
      </c>
      <c r="I165" s="29">
        <f t="shared" si="10"/>
        <v>0</v>
      </c>
      <c r="J165" s="29">
        <f t="shared" si="10"/>
        <v>0</v>
      </c>
      <c r="K165" s="29">
        <f t="shared" si="10"/>
        <v>0</v>
      </c>
      <c r="L165" s="29">
        <f t="shared" si="10"/>
        <v>0</v>
      </c>
      <c r="M165" s="29">
        <f t="shared" si="10"/>
        <v>0</v>
      </c>
      <c r="N165" s="29">
        <f t="shared" si="10"/>
        <v>0</v>
      </c>
      <c r="O165" s="29">
        <f t="shared" si="10"/>
        <v>0</v>
      </c>
      <c r="P165" s="29">
        <f t="shared" si="10"/>
        <v>0</v>
      </c>
      <c r="Q165" s="29">
        <f t="shared" si="10"/>
        <v>0</v>
      </c>
      <c r="R165" s="29">
        <f t="shared" si="10"/>
        <v>0</v>
      </c>
      <c r="S165" s="29">
        <f t="shared" si="10"/>
        <v>0</v>
      </c>
      <c r="T165" s="29">
        <f t="shared" si="10"/>
        <v>0</v>
      </c>
      <c r="U165" s="29">
        <f t="shared" si="10"/>
        <v>0</v>
      </c>
      <c r="V165" s="29">
        <f t="shared" si="10"/>
        <v>0</v>
      </c>
      <c r="W165" s="29">
        <f t="shared" si="10"/>
        <v>0</v>
      </c>
      <c r="X165" s="29">
        <f t="shared" si="10"/>
        <v>0</v>
      </c>
      <c r="Y165" s="29">
        <f t="shared" si="10"/>
        <v>0</v>
      </c>
      <c r="Z165" s="29">
        <f t="shared" si="10"/>
        <v>0</v>
      </c>
      <c r="AA165" s="29">
        <f t="shared" si="10"/>
        <v>0</v>
      </c>
      <c r="AB165" s="29">
        <f t="shared" si="10"/>
        <v>0</v>
      </c>
      <c r="AC165" s="29">
        <f t="shared" si="10"/>
        <v>0</v>
      </c>
      <c r="AD165" s="29">
        <f t="shared" si="10"/>
        <v>0</v>
      </c>
      <c r="AE165" s="29">
        <f t="shared" ref="AE165" si="11">IF(AE164&gt;=5,AE164,0)</f>
        <v>0</v>
      </c>
      <c r="AF165" s="29">
        <f t="shared" si="10"/>
        <v>0</v>
      </c>
      <c r="AG165" s="29">
        <f>SUM(D165:AF165)</f>
        <v>0</v>
      </c>
      <c r="AI165" s="113"/>
      <c r="AK165" s="113"/>
    </row>
    <row r="166" spans="1:37" ht="30" hidden="1" customHeight="1" thickBot="1" x14ac:dyDescent="0.3">
      <c r="B166" s="29" t="s">
        <v>12</v>
      </c>
      <c r="C166" s="29"/>
      <c r="D166" s="29">
        <f>IF(D164&gt;=2,D164,0)</f>
        <v>0</v>
      </c>
      <c r="E166" s="29">
        <f t="shared" ref="E166:AF166" si="12">IF(E164&gt;=2,E164,0)</f>
        <v>0</v>
      </c>
      <c r="F166" s="29">
        <f t="shared" si="12"/>
        <v>0</v>
      </c>
      <c r="G166" s="29">
        <f t="shared" si="12"/>
        <v>0</v>
      </c>
      <c r="H166" s="29">
        <f t="shared" si="12"/>
        <v>0</v>
      </c>
      <c r="I166" s="29">
        <f t="shared" si="12"/>
        <v>0</v>
      </c>
      <c r="J166" s="29">
        <f t="shared" si="12"/>
        <v>0</v>
      </c>
      <c r="K166" s="29">
        <f t="shared" si="12"/>
        <v>0</v>
      </c>
      <c r="L166" s="29">
        <f t="shared" si="12"/>
        <v>0</v>
      </c>
      <c r="M166" s="29">
        <f t="shared" si="12"/>
        <v>0</v>
      </c>
      <c r="N166" s="29">
        <f t="shared" si="12"/>
        <v>0</v>
      </c>
      <c r="O166" s="29">
        <f t="shared" si="12"/>
        <v>0</v>
      </c>
      <c r="P166" s="29">
        <f t="shared" si="12"/>
        <v>0</v>
      </c>
      <c r="Q166" s="29">
        <f t="shared" si="12"/>
        <v>0</v>
      </c>
      <c r="R166" s="29">
        <f t="shared" si="12"/>
        <v>0</v>
      </c>
      <c r="S166" s="29">
        <f t="shared" si="12"/>
        <v>0</v>
      </c>
      <c r="T166" s="29">
        <f t="shared" si="12"/>
        <v>0</v>
      </c>
      <c r="U166" s="29">
        <f t="shared" si="12"/>
        <v>0</v>
      </c>
      <c r="V166" s="29">
        <f t="shared" si="12"/>
        <v>0</v>
      </c>
      <c r="W166" s="29">
        <f t="shared" si="12"/>
        <v>0</v>
      </c>
      <c r="X166" s="29">
        <f t="shared" si="12"/>
        <v>0</v>
      </c>
      <c r="Y166" s="29">
        <f t="shared" si="12"/>
        <v>0</v>
      </c>
      <c r="Z166" s="29">
        <f t="shared" si="12"/>
        <v>0</v>
      </c>
      <c r="AA166" s="29">
        <f t="shared" si="12"/>
        <v>0</v>
      </c>
      <c r="AB166" s="29">
        <f t="shared" si="12"/>
        <v>0</v>
      </c>
      <c r="AC166" s="29">
        <f t="shared" si="12"/>
        <v>0</v>
      </c>
      <c r="AD166" s="29">
        <f t="shared" si="12"/>
        <v>0</v>
      </c>
      <c r="AE166" s="29">
        <f t="shared" ref="AE166" si="13">IF(AE164&gt;=2,AE164,0)</f>
        <v>0</v>
      </c>
      <c r="AF166" s="29">
        <f t="shared" si="12"/>
        <v>0</v>
      </c>
      <c r="AG166" s="29">
        <f>SUM(D166:AF166)</f>
        <v>0</v>
      </c>
    </row>
    <row r="167" spans="1:37"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f>SUM(D167:AF167)</f>
        <v>0</v>
      </c>
    </row>
    <row r="168" spans="1:37" ht="29.25" customHeight="1" x14ac:dyDescent="0.25"/>
    <row r="169" spans="1:37" ht="29.25" customHeight="1" x14ac:dyDescent="0.25"/>
    <row r="170" spans="1:37" ht="29.25" customHeight="1" x14ac:dyDescent="0.25"/>
  </sheetData>
  <mergeCells count="13">
    <mergeCell ref="A9:AG9"/>
    <mergeCell ref="AG10:AG11"/>
    <mergeCell ref="A12:AG12"/>
    <mergeCell ref="C2:R2"/>
    <mergeCell ref="C3:R3"/>
    <mergeCell ref="B5:G5"/>
    <mergeCell ref="H5:R5"/>
    <mergeCell ref="C7:D7"/>
    <mergeCell ref="E7:G7"/>
    <mergeCell ref="H7:I7"/>
    <mergeCell ref="J7:K7"/>
    <mergeCell ref="L7:N7"/>
    <mergeCell ref="Q7:R7"/>
  </mergeCells>
  <phoneticPr fontId="1"/>
  <conditionalFormatting sqref="H6:O6">
    <cfRule type="expression" dxfId="25" priority="22">
      <formula>$H$6&lt;&gt;""</formula>
    </cfRule>
  </conditionalFormatting>
  <conditionalFormatting sqref="AA5:AD5 AF5:AG5">
    <cfRule type="expression" dxfId="24" priority="23">
      <formula>$AG$5&lt;&gt;""</formula>
    </cfRule>
  </conditionalFormatting>
  <conditionalFormatting sqref="R8:AD8 AF8:AG8">
    <cfRule type="expression" dxfId="23" priority="81">
      <formula>$AG$8&lt;&gt;""</formula>
    </cfRule>
  </conditionalFormatting>
  <conditionalFormatting sqref="Z6:AD6 AF6:AG6">
    <cfRule type="expression" dxfId="22" priority="77">
      <formula>$AG$6&lt;&gt;""</formula>
    </cfRule>
  </conditionalFormatting>
  <conditionalFormatting sqref="S7:AD7 AF7:AG7">
    <cfRule type="expression" dxfId="21" priority="79">
      <formula>$AG$7&lt;&gt;""</formula>
    </cfRule>
  </conditionalFormatting>
  <conditionalFormatting sqref="D14:AD163 AF14:AF163">
    <cfRule type="cellIs" dxfId="20" priority="168" operator="equal">
      <formula>1</formula>
    </cfRule>
  </conditionalFormatting>
  <conditionalFormatting sqref="AE5">
    <cfRule type="expression" dxfId="19" priority="4">
      <formula>$AG$5&lt;&gt;""</formula>
    </cfRule>
  </conditionalFormatting>
  <conditionalFormatting sqref="AE8">
    <cfRule type="expression" dxfId="18" priority="7">
      <formula>$AG$8&lt;&gt;""</formula>
    </cfRule>
  </conditionalFormatting>
  <conditionalFormatting sqref="AE6">
    <cfRule type="expression" dxfId="17" priority="5">
      <formula>$AG$6&lt;&gt;""</formula>
    </cfRule>
  </conditionalFormatting>
  <conditionalFormatting sqref="AE7">
    <cfRule type="expression" dxfId="16" priority="6">
      <formula>$AG$7&lt;&gt;""</formula>
    </cfRule>
  </conditionalFormatting>
  <conditionalFormatting sqref="AE14:AE163">
    <cfRule type="cellIs" dxfId="15" priority="8"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F163" xr:uid="{00000000-0002-0000-0B00-000000000000}">
      <formula1>1</formula1>
    </dataValidation>
    <dataValidation allowBlank="1" showInputMessage="1" showErrorMessage="1" promptTitle="別紙1より施設種別を選択してください。" prompt="選択内容が自動で反映されます。" sqref="H5:R5" xr:uid="{00000000-0002-0000-0B00-000001000000}"/>
    <dataValidation allowBlank="1" showInputMessage="1" showErrorMessage="1" promptTitle="利用者名は別紙2-1に記入してください。" prompt="記入内容が自動反映されます。" sqref="B14:B163" xr:uid="{00000000-0002-0000-0B00-000002000000}"/>
    <dataValidation type="list" allowBlank="1" showInputMessage="1" showErrorMessage="1" sqref="C14:C163" xr:uid="{00000000-0002-0000-0B00-000003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12" id="{9677939F-E8AC-4FC6-9BA1-44860866FE32}">
            <xm:f>集計シート!$W14="×"</xm:f>
            <x14:dxf>
              <fill>
                <patternFill>
                  <bgColor rgb="FFFF0000"/>
                </patternFill>
              </fill>
            </x14:dxf>
          </x14:cfRule>
          <x14:cfRule type="expression" priority="13" id="{11CB0613-5AD3-43D4-B4C8-92AC8ABB08E5}">
            <xm:f>集計シート!$V14="×"</xm:f>
            <x14:dxf>
              <fill>
                <patternFill>
                  <bgColor rgb="FFFF0000"/>
                </patternFill>
              </fill>
            </x14:dxf>
          </x14:cfRule>
          <x14:cfRule type="expression" priority="14" id="{77A39ADD-51E3-4010-854D-0CB90813B30F}">
            <xm:f>集計シート!$U14="×"</xm:f>
            <x14:dxf>
              <fill>
                <patternFill>
                  <bgColor rgb="FFFF0000"/>
                </patternFill>
              </fill>
            </x14:dxf>
          </x14:cfRule>
          <xm:sqref>D14:AD163 AF14:AF163</xm:sqref>
        </x14:conditionalFormatting>
        <x14:conditionalFormatting xmlns:xm="http://schemas.microsoft.com/office/excel/2006/main">
          <x14:cfRule type="expression" priority="1" id="{8B139DA6-D5B4-4416-B4B7-3AD2A1CD18B6}">
            <xm:f>集計シート!$W14="×"</xm:f>
            <x14:dxf>
              <fill>
                <patternFill>
                  <bgColor rgb="FFFF0000"/>
                </patternFill>
              </fill>
            </x14:dxf>
          </x14:cfRule>
          <x14:cfRule type="expression" priority="2" id="{BF636190-4FEE-4261-9912-6D5DA64DF45E}">
            <xm:f>集計シート!$V14="×"</xm:f>
            <x14:dxf>
              <fill>
                <patternFill>
                  <bgColor rgb="FFFF0000"/>
                </patternFill>
              </fill>
            </x14:dxf>
          </x14:cfRule>
          <x14:cfRule type="expression" priority="3" id="{E784C08E-676C-4792-9CAF-A159F0666B52}">
            <xm:f>集計シート!$U14="×"</xm:f>
            <x14:dxf>
              <fill>
                <patternFill>
                  <bgColor rgb="FFFF0000"/>
                </patternFill>
              </fill>
            </x14:dxf>
          </x14:cfRule>
          <xm:sqref>AE14:AE163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T170"/>
  <sheetViews>
    <sheetView view="pageBreakPreview" zoomScale="70" zoomScaleNormal="60" zoomScaleSheetLayoutView="70" workbookViewId="0">
      <selection activeCell="D14" sqref="D14"/>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155</v>
      </c>
    </row>
    <row r="2" spans="1:46"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5</v>
      </c>
    </row>
    <row r="5" spans="1:46"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372"/>
      <c r="S5" s="25" t="s">
        <v>60</v>
      </c>
      <c r="T5" s="25"/>
      <c r="U5" s="25"/>
      <c r="V5" s="25"/>
      <c r="W5" s="25"/>
      <c r="X5" s="25"/>
      <c r="Y5" s="25"/>
      <c r="Z5" s="25"/>
      <c r="AA5" s="25"/>
      <c r="AB5" s="25"/>
      <c r="AC5" s="25"/>
      <c r="AD5" s="25"/>
      <c r="AE5" s="25"/>
      <c r="AF5" s="25"/>
      <c r="AG5" s="25"/>
      <c r="AH5" s="25"/>
      <c r="AI5" s="77" t="str">
        <f>IF(COUNTIF(集計シート!$X$14:$X$163,"×")&gt;0,"利用者名は別紙2-2に入力してください。","")</f>
        <v/>
      </c>
      <c r="AK5" s="111" t="s">
        <v>12</v>
      </c>
      <c r="AM5" s="111">
        <v>200</v>
      </c>
      <c r="AN5" s="111">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4" t="s">
        <v>5</v>
      </c>
      <c r="D7" s="445"/>
      <c r="E7" s="446" t="s">
        <v>6</v>
      </c>
      <c r="F7" s="447"/>
      <c r="G7" s="447"/>
      <c r="H7" s="448" t="str">
        <f>IF(H5=AK4,AM4,IF(H5=AK5,AM5,""))</f>
        <v/>
      </c>
      <c r="I7" s="448"/>
      <c r="J7" s="449" t="s">
        <v>7</v>
      </c>
      <c r="K7" s="450"/>
      <c r="L7" s="451" t="s">
        <v>8</v>
      </c>
      <c r="M7" s="452"/>
      <c r="N7" s="452"/>
      <c r="O7" s="79" t="str">
        <f>IF(H5="大規模施設等（定員30人以上）",AN4,IF(H5="小規模施設等（定員29人以下）",AN5,""))</f>
        <v/>
      </c>
      <c r="P7" s="80" t="s">
        <v>9</v>
      </c>
      <c r="Q7" s="449" t="s">
        <v>10</v>
      </c>
      <c r="R7" s="450"/>
      <c r="T7" s="25"/>
      <c r="AI7" s="120" t="str">
        <f>IF(COUNTIF(集計シート!$V$14:$V$163,"×")&gt;0,"別紙1の4の要件を満たしていない場合は、療養日数が10日以内になるようにしてください。","")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row>
    <row r="10" spans="1:46" s="112" customFormat="1" ht="30" customHeight="1" x14ac:dyDescent="0.4">
      <c r="A10" s="41"/>
      <c r="B10" s="42"/>
      <c r="C10" s="43" t="s">
        <v>15</v>
      </c>
      <c r="D10" s="44">
        <v>3</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3"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4"/>
      <c r="AL11" s="455"/>
      <c r="AM11" s="455"/>
    </row>
    <row r="12" spans="1:46"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K12" s="237" t="s">
        <v>108</v>
      </c>
      <c r="AL12" s="238" t="s">
        <v>110</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IF('（別紙2-5）5月1日～5月31日'!B14="","",'（別紙2-5）5月1日～5月31日'!B14)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-5）5月1日～5月31日'!D14:AH14,'（別紙2-6）6月1日～6月30日'!D14:AG14,'（別紙2-7）7月1日～7月31日'!D14:AH14,'（別紙2-8）8月1日～8月31日'!D14:AH14,'（別紙2-9）9月1日～9月30日'!D14:AG14,'（別紙2-7）10月1日～10月31日'!D14:AH14,'（別紙2-8）11月1日～11月30日'!D14:AG14,'（別紙2-9）12月1日～12月31日'!D14:AH14,'（別紙2-10）1月1日～1月31日'!D14:AH14,'（別紙2-11）2月1日～2月29日'!D14:AF14,'（別紙2-12）3月1日～3月31日'!D14:AH14)</f>
        <v>0</v>
      </c>
      <c r="AK14" s="112" t="str">
        <f>IFERROR(MATCH(0,INDEX(0/($D14:$AH14&lt;&gt;""),),0),"")</f>
        <v/>
      </c>
      <c r="AL14" s="112" t="str">
        <f>IFERROR(MATCH(MAX($D14:$AH14)+1,$D14:$AH14,1),"")</f>
        <v/>
      </c>
      <c r="AM14" s="236"/>
    </row>
    <row r="15" spans="1:46" s="112" customFormat="1" ht="30" customHeight="1" x14ac:dyDescent="0.4">
      <c r="A15" s="33">
        <v>2</v>
      </c>
      <c r="B15" s="103" t="str">
        <f>IF('（別紙2-5）5月1日～5月31日'!B15="","",'（別紙2-5）5月1日～5月31日'!B15)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-5）5月1日～5月31日'!D15:AH15,'（別紙2-6）6月1日～6月30日'!D15:AG15,'（別紙2-7）7月1日～7月31日'!D15:AH15,'（別紙2-8）8月1日～8月31日'!D15:AH15,'（別紙2-9）9月1日～9月30日'!D15:AG15,'（別紙2-7）10月1日～10月31日'!D15:AH15,'（別紙2-8）11月1日～11月30日'!D15:AG15,'（別紙2-9）12月1日～12月31日'!D15:AH15,'（別紙2-10）1月1日～1月31日'!D15:AH15,'（別紙2-11）2月1日～2月29日'!D15:AF15,'（別紙2-12）3月1日～3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IF('（別紙2-5）5月1日～5月31日'!B16="","",'（別紙2-5）5月1日～5月31日'!B16)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-5）5月1日～5月31日'!D16:AH16,'（別紙2-6）6月1日～6月30日'!D16:AG16,'（別紙2-7）7月1日～7月31日'!D16:AH16,'（別紙2-8）8月1日～8月31日'!D16:AH16,'（別紙2-9）9月1日～9月30日'!D16:AG16,'（別紙2-7）10月1日～10月31日'!D16:AH16,'（別紙2-8）11月1日～11月30日'!D16:AG16,'（別紙2-9）12月1日～12月31日'!D16:AH16,'（別紙2-10）1月1日～1月31日'!D16:AH16,'（別紙2-11）2月1日～2月29日'!D16:AF16,'（別紙2-12）3月1日～3月31日'!D16:AH16)</f>
        <v>0</v>
      </c>
      <c r="AK16" s="112" t="str">
        <f t="shared" si="1"/>
        <v/>
      </c>
      <c r="AL16" s="236" t="str">
        <f t="shared" si="2"/>
        <v/>
      </c>
      <c r="AM16" s="236"/>
    </row>
    <row r="17" spans="1:39" s="112" customFormat="1" ht="30" customHeight="1" x14ac:dyDescent="0.4">
      <c r="A17" s="33">
        <v>4</v>
      </c>
      <c r="B17" s="103" t="str">
        <f>IF('（別紙2-5）5月1日～5月31日'!B17="","",'（別紙2-5）5月1日～5月31日'!B17)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-5）5月1日～5月31日'!D17:AH17,'（別紙2-6）6月1日～6月30日'!D17:AG17,'（別紙2-7）7月1日～7月31日'!D17:AH17,'（別紙2-8）8月1日～8月31日'!D17:AH17,'（別紙2-9）9月1日～9月30日'!D17:AG17,'（別紙2-7）10月1日～10月31日'!D17:AH17,'（別紙2-8）11月1日～11月30日'!D17:AG17,'（別紙2-9）12月1日～12月31日'!D17:AH17,'（別紙2-10）1月1日～1月31日'!D17:AH17,'（別紙2-11）2月1日～2月29日'!D17:AF17,'（別紙2-12）3月1日～3月31日'!D17:AH17)</f>
        <v>0</v>
      </c>
      <c r="AK17" s="112" t="str">
        <f t="shared" si="1"/>
        <v/>
      </c>
      <c r="AL17" s="236" t="str">
        <f t="shared" si="2"/>
        <v/>
      </c>
      <c r="AM17" s="236"/>
    </row>
    <row r="18" spans="1:39" s="112" customFormat="1" ht="30" customHeight="1" thickBot="1" x14ac:dyDescent="0.45">
      <c r="A18" s="37">
        <v>5</v>
      </c>
      <c r="B18" s="104" t="str">
        <f>IF('（別紙2-5）5月1日～5月31日'!B18="","",'（別紙2-5）5月1日～5月31日'!B18)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-5）5月1日～5月31日'!D18:AH18,'（別紙2-6）6月1日～6月30日'!D18:AG18,'（別紙2-7）7月1日～7月31日'!D18:AH18,'（別紙2-8）8月1日～8月31日'!D18:AH18,'（別紙2-9）9月1日～9月30日'!D18:AG18,'（別紙2-7）10月1日～10月31日'!D18:AH18,'（別紙2-8）11月1日～11月30日'!D18:AG18,'（別紙2-9）12月1日～12月31日'!D18:AH18,'（別紙2-10）1月1日～1月31日'!D18:AH18,'（別紙2-11）2月1日～2月29日'!D18:AF18,'（別紙2-12）3月1日～3月31日'!D18:AH18)</f>
        <v>0</v>
      </c>
      <c r="AK18" s="112" t="str">
        <f t="shared" si="1"/>
        <v/>
      </c>
      <c r="AL18" s="236" t="str">
        <f t="shared" si="2"/>
        <v/>
      </c>
      <c r="AM18" s="236"/>
    </row>
    <row r="19" spans="1:39" s="112" customFormat="1" ht="30" customHeight="1" x14ac:dyDescent="0.4">
      <c r="A19" s="60">
        <v>6</v>
      </c>
      <c r="B19" s="105" t="str">
        <f>IF('（別紙2-5）5月1日～5月31日'!B19="","",'（別紙2-5）5月1日～5月31日'!B19)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-5）5月1日～5月31日'!D19:AH19,'（別紙2-6）6月1日～6月30日'!D19:AG19,'（別紙2-7）7月1日～7月31日'!D19:AH19,'（別紙2-8）8月1日～8月31日'!D19:AH19,'（別紙2-9）9月1日～9月30日'!D19:AG19,'（別紙2-7）10月1日～10月31日'!D19:AH19,'（別紙2-8）11月1日～11月30日'!D19:AG19,'（別紙2-9）12月1日～12月31日'!D19:AH19,'（別紙2-10）1月1日～1月31日'!D19:AH19,'（別紙2-11）2月1日～2月29日'!D19:AF19,'（別紙2-12）3月1日～3月31日'!D19:AH19)</f>
        <v>0</v>
      </c>
      <c r="AK19" s="112" t="str">
        <f t="shared" si="1"/>
        <v/>
      </c>
      <c r="AL19" s="236" t="str">
        <f t="shared" si="2"/>
        <v/>
      </c>
      <c r="AM19" s="236"/>
    </row>
    <row r="20" spans="1:39" s="112" customFormat="1" ht="30" customHeight="1" x14ac:dyDescent="0.4">
      <c r="A20" s="33">
        <v>7</v>
      </c>
      <c r="B20" s="103" t="str">
        <f>IF('（別紙2-5）5月1日～5月31日'!B20="","",'（別紙2-5）5月1日～5月31日'!B20)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-5）5月1日～5月31日'!D20:AH20,'（別紙2-6）6月1日～6月30日'!D20:AG20,'（別紙2-7）7月1日～7月31日'!D20:AH20,'（別紙2-8）8月1日～8月31日'!D20:AH20,'（別紙2-9）9月1日～9月30日'!D20:AG20,'（別紙2-7）10月1日～10月31日'!D20:AH20,'（別紙2-8）11月1日～11月30日'!D20:AG20,'（別紙2-9）12月1日～12月31日'!D20:AH20,'（別紙2-10）1月1日～1月31日'!D20:AH20,'（別紙2-11）2月1日～2月29日'!D20:AF20,'（別紙2-12）3月1日～3月31日'!D20:AH20)</f>
        <v>0</v>
      </c>
      <c r="AK20" s="112" t="str">
        <f t="shared" si="1"/>
        <v/>
      </c>
      <c r="AL20" s="236" t="str">
        <f t="shared" si="2"/>
        <v/>
      </c>
      <c r="AM20" s="236"/>
    </row>
    <row r="21" spans="1:39" s="112" customFormat="1" ht="30" customHeight="1" x14ac:dyDescent="0.4">
      <c r="A21" s="33">
        <v>8</v>
      </c>
      <c r="B21" s="103" t="str">
        <f>IF('（別紙2-5）5月1日～5月31日'!B21="","",'（別紙2-5）5月1日～5月31日'!B21)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-5）5月1日～5月31日'!D21:AH21,'（別紙2-6）6月1日～6月30日'!D21:AG21,'（別紙2-7）7月1日～7月31日'!D21:AH21,'（別紙2-8）8月1日～8月31日'!D21:AH21,'（別紙2-9）9月1日～9月30日'!D21:AG21,'（別紙2-7）10月1日～10月31日'!D21:AH21,'（別紙2-8）11月1日～11月30日'!D21:AG21,'（別紙2-9）12月1日～12月31日'!D21:AH21,'（別紙2-10）1月1日～1月31日'!D21:AH21,'（別紙2-11）2月1日～2月29日'!D21:AF21,'（別紙2-12）3月1日～3月31日'!D21:AH21)</f>
        <v>0</v>
      </c>
      <c r="AK21" s="112" t="str">
        <f t="shared" si="1"/>
        <v/>
      </c>
      <c r="AL21" s="236" t="str">
        <f t="shared" si="2"/>
        <v/>
      </c>
      <c r="AM21" s="236"/>
    </row>
    <row r="22" spans="1:39" s="112" customFormat="1" ht="30" customHeight="1" x14ac:dyDescent="0.4">
      <c r="A22" s="33">
        <v>9</v>
      </c>
      <c r="B22" s="103" t="str">
        <f>IF('（別紙2-5）5月1日～5月31日'!B22="","",'（別紙2-5）5月1日～5月31日'!B22)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-5）5月1日～5月31日'!D22:AH22,'（別紙2-6）6月1日～6月30日'!D22:AG22,'（別紙2-7）7月1日～7月31日'!D22:AH22,'（別紙2-8）8月1日～8月31日'!D22:AH22,'（別紙2-9）9月1日～9月30日'!D22:AG22,'（別紙2-7）10月1日～10月31日'!D22:AH22,'（別紙2-8）11月1日～11月30日'!D22:AG22,'（別紙2-9）12月1日～12月31日'!D22:AH22,'（別紙2-10）1月1日～1月31日'!D22:AH22,'（別紙2-11）2月1日～2月29日'!D22:AF22,'（別紙2-12）3月1日～3月31日'!D22:AH22)</f>
        <v>0</v>
      </c>
      <c r="AK22" s="112" t="str">
        <f t="shared" si="1"/>
        <v/>
      </c>
      <c r="AL22" s="236" t="str">
        <f t="shared" si="2"/>
        <v/>
      </c>
      <c r="AM22" s="236"/>
    </row>
    <row r="23" spans="1:39" s="112" customFormat="1" ht="30" customHeight="1" thickBot="1" x14ac:dyDescent="0.45">
      <c r="A23" s="37">
        <v>10</v>
      </c>
      <c r="B23" s="104" t="str">
        <f>IF('（別紙2-5）5月1日～5月31日'!B23="","",'（別紙2-5）5月1日～5月31日'!B23)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-5）5月1日～5月31日'!D23:AH23,'（別紙2-6）6月1日～6月30日'!D23:AG23,'（別紙2-7）7月1日～7月31日'!D23:AH23,'（別紙2-8）8月1日～8月31日'!D23:AH23,'（別紙2-9）9月1日～9月30日'!D23:AG23,'（別紙2-7）10月1日～10月31日'!D23:AH23,'（別紙2-8）11月1日～11月30日'!D23:AG23,'（別紙2-9）12月1日～12月31日'!D23:AH23,'（別紙2-10）1月1日～1月31日'!D23:AH23,'（別紙2-11）2月1日～2月29日'!D23:AF23,'（別紙2-12）3月1日～3月31日'!D23:AH23)</f>
        <v>0</v>
      </c>
      <c r="AK23" s="112" t="str">
        <f t="shared" si="1"/>
        <v/>
      </c>
      <c r="AL23" s="236" t="str">
        <f t="shared" si="2"/>
        <v/>
      </c>
      <c r="AM23" s="236"/>
    </row>
    <row r="24" spans="1:39" s="112" customFormat="1" ht="30" customHeight="1" x14ac:dyDescent="0.4">
      <c r="A24" s="60">
        <v>11</v>
      </c>
      <c r="B24" s="105" t="str">
        <f>IF('（別紙2-5）5月1日～5月31日'!B24="","",'（別紙2-5）5月1日～5月31日'!B24)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-5）5月1日～5月31日'!D24:AH24,'（別紙2-6）6月1日～6月30日'!D24:AG24,'（別紙2-7）7月1日～7月31日'!D24:AH24,'（別紙2-8）8月1日～8月31日'!D24:AH24,'（別紙2-9）9月1日～9月30日'!D24:AG24,'（別紙2-7）10月1日～10月31日'!D24:AH24,'（別紙2-8）11月1日～11月30日'!D24:AG24,'（別紙2-9）12月1日～12月31日'!D24:AH24,'（別紙2-10）1月1日～1月31日'!D24:AH24,'（別紙2-11）2月1日～2月29日'!D24:AF24,'（別紙2-12）3月1日～3月31日'!D24:AH24)</f>
        <v>0</v>
      </c>
      <c r="AK24" s="112" t="str">
        <f t="shared" si="1"/>
        <v/>
      </c>
      <c r="AL24" s="236" t="str">
        <f t="shared" si="2"/>
        <v/>
      </c>
      <c r="AM24" s="236"/>
    </row>
    <row r="25" spans="1:39" s="112" customFormat="1" ht="30" customHeight="1" x14ac:dyDescent="0.4">
      <c r="A25" s="33">
        <v>12</v>
      </c>
      <c r="B25" s="103" t="str">
        <f>IF('（別紙2-5）5月1日～5月31日'!B25="","",'（別紙2-5）5月1日～5月31日'!B25)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-5）5月1日～5月31日'!D25:AH25,'（別紙2-6）6月1日～6月30日'!D25:AG25,'（別紙2-7）7月1日～7月31日'!D25:AH25,'（別紙2-8）8月1日～8月31日'!D25:AH25,'（別紙2-9）9月1日～9月30日'!D25:AG25,'（別紙2-7）10月1日～10月31日'!D25:AH25,'（別紙2-8）11月1日～11月30日'!D25:AG25,'（別紙2-9）12月1日～12月31日'!D25:AH25,'（別紙2-10）1月1日～1月31日'!D25:AH25,'（別紙2-11）2月1日～2月29日'!D25:AF25,'（別紙2-12）3月1日～3月31日'!D25:AH25)</f>
        <v>0</v>
      </c>
      <c r="AK25" s="112" t="str">
        <f t="shared" si="1"/>
        <v/>
      </c>
      <c r="AL25" s="236" t="str">
        <f t="shared" si="2"/>
        <v/>
      </c>
      <c r="AM25" s="236"/>
    </row>
    <row r="26" spans="1:39" s="112" customFormat="1" ht="30" customHeight="1" x14ac:dyDescent="0.4">
      <c r="A26" s="33">
        <v>13</v>
      </c>
      <c r="B26" s="103" t="str">
        <f>IF('（別紙2-5）5月1日～5月31日'!B26="","",'（別紙2-5）5月1日～5月31日'!B26)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-5）5月1日～5月31日'!D26:AH26,'（別紙2-6）6月1日～6月30日'!D26:AG26,'（別紙2-7）7月1日～7月31日'!D26:AH26,'（別紙2-8）8月1日～8月31日'!D26:AH26,'（別紙2-9）9月1日～9月30日'!D26:AG26,'（別紙2-7）10月1日～10月31日'!D26:AH26,'（別紙2-8）11月1日～11月30日'!D26:AG26,'（別紙2-9）12月1日～12月31日'!D26:AH26,'（別紙2-10）1月1日～1月31日'!D26:AH26,'（別紙2-11）2月1日～2月29日'!D26:AF26,'（別紙2-12）3月1日～3月31日'!D26:AH26)</f>
        <v>0</v>
      </c>
      <c r="AK26" s="112" t="str">
        <f t="shared" si="1"/>
        <v/>
      </c>
      <c r="AL26" s="236" t="str">
        <f t="shared" si="2"/>
        <v/>
      </c>
      <c r="AM26" s="236"/>
    </row>
    <row r="27" spans="1:39" s="112" customFormat="1" ht="30" customHeight="1" x14ac:dyDescent="0.4">
      <c r="A27" s="33">
        <v>14</v>
      </c>
      <c r="B27" s="103" t="str">
        <f>IF('（別紙2-5）5月1日～5月31日'!B27="","",'（別紙2-5）5月1日～5月31日'!B27)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-5）5月1日～5月31日'!D27:AH27,'（別紙2-6）6月1日～6月30日'!D27:AG27,'（別紙2-7）7月1日～7月31日'!D27:AH27,'（別紙2-8）8月1日～8月31日'!D27:AH27,'（別紙2-9）9月1日～9月30日'!D27:AG27,'（別紙2-7）10月1日～10月31日'!D27:AH27,'（別紙2-8）11月1日～11月30日'!D27:AG27,'（別紙2-9）12月1日～12月31日'!D27:AH27,'（別紙2-10）1月1日～1月31日'!D27:AH27,'（別紙2-11）2月1日～2月29日'!D27:AF27,'（別紙2-12）3月1日～3月31日'!D27:AH27)</f>
        <v>0</v>
      </c>
      <c r="AK27" s="112" t="str">
        <f t="shared" si="1"/>
        <v/>
      </c>
      <c r="AL27" s="236" t="str">
        <f t="shared" si="2"/>
        <v/>
      </c>
      <c r="AM27" s="236"/>
    </row>
    <row r="28" spans="1:39" s="112" customFormat="1" ht="30" customHeight="1" thickBot="1" x14ac:dyDescent="0.45">
      <c r="A28" s="37">
        <v>15</v>
      </c>
      <c r="B28" s="104" t="str">
        <f>IF('（別紙2-5）5月1日～5月31日'!B28="","",'（別紙2-5）5月1日～5月31日'!B28)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-5）5月1日～5月31日'!D28:AH28,'（別紙2-6）6月1日～6月30日'!D28:AG28,'（別紙2-7）7月1日～7月31日'!D28:AH28,'（別紙2-8）8月1日～8月31日'!D28:AH28,'（別紙2-9）9月1日～9月30日'!D28:AG28,'（別紙2-7）10月1日～10月31日'!D28:AH28,'（別紙2-8）11月1日～11月30日'!D28:AG28,'（別紙2-9）12月1日～12月31日'!D28:AH28,'（別紙2-10）1月1日～1月31日'!D28:AH28,'（別紙2-11）2月1日～2月29日'!D28:AF28,'（別紙2-12）3月1日～3月31日'!D28:AH28)</f>
        <v>0</v>
      </c>
      <c r="AK28" s="112" t="str">
        <f t="shared" si="1"/>
        <v/>
      </c>
      <c r="AL28" s="236" t="str">
        <f t="shared" si="2"/>
        <v/>
      </c>
      <c r="AM28" s="236"/>
    </row>
    <row r="29" spans="1:39" s="112" customFormat="1" ht="30" customHeight="1" x14ac:dyDescent="0.4">
      <c r="A29" s="60">
        <v>16</v>
      </c>
      <c r="B29" s="105" t="str">
        <f>IF('（別紙2-5）5月1日～5月31日'!B29="","",'（別紙2-5）5月1日～5月31日'!B29)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-5）5月1日～5月31日'!D29:AH29,'（別紙2-6）6月1日～6月30日'!D29:AG29,'（別紙2-7）7月1日～7月31日'!D29:AH29,'（別紙2-8）8月1日～8月31日'!D29:AH29,'（別紙2-9）9月1日～9月30日'!D29:AG29,'（別紙2-7）10月1日～10月31日'!D29:AH29,'（別紙2-8）11月1日～11月30日'!D29:AG29,'（別紙2-9）12月1日～12月31日'!D29:AH29,'（別紙2-10）1月1日～1月31日'!D29:AH29,'（別紙2-11）2月1日～2月29日'!D29:AF29,'（別紙2-12）3月1日～3月31日'!D29:AH29)</f>
        <v>0</v>
      </c>
      <c r="AK29" s="112" t="str">
        <f t="shared" si="1"/>
        <v/>
      </c>
      <c r="AL29" s="236" t="str">
        <f t="shared" si="2"/>
        <v/>
      </c>
      <c r="AM29" s="236"/>
    </row>
    <row r="30" spans="1:39" s="112" customFormat="1" ht="30" customHeight="1" x14ac:dyDescent="0.4">
      <c r="A30" s="33">
        <v>17</v>
      </c>
      <c r="B30" s="103" t="str">
        <f>IF('（別紙2-5）5月1日～5月31日'!B30="","",'（別紙2-5）5月1日～5月31日'!B30)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-5）5月1日～5月31日'!D30:AH30,'（別紙2-6）6月1日～6月30日'!D30:AG30,'（別紙2-7）7月1日～7月31日'!D30:AH30,'（別紙2-8）8月1日～8月31日'!D30:AH30,'（別紙2-9）9月1日～9月30日'!D30:AG30,'（別紙2-7）10月1日～10月31日'!D30:AH30,'（別紙2-8）11月1日～11月30日'!D30:AG30,'（別紙2-9）12月1日～12月31日'!D30:AH30,'（別紙2-10）1月1日～1月31日'!D30:AH30,'（別紙2-11）2月1日～2月29日'!D30:AF30,'（別紙2-12）3月1日～3月31日'!D30:AH30)</f>
        <v>0</v>
      </c>
      <c r="AK30" s="112" t="str">
        <f t="shared" si="1"/>
        <v/>
      </c>
      <c r="AL30" s="236" t="str">
        <f t="shared" si="2"/>
        <v/>
      </c>
      <c r="AM30" s="236"/>
    </row>
    <row r="31" spans="1:39" s="112" customFormat="1" ht="30" customHeight="1" x14ac:dyDescent="0.4">
      <c r="A31" s="33">
        <v>18</v>
      </c>
      <c r="B31" s="103" t="str">
        <f>IF('（別紙2-5）5月1日～5月31日'!B31="","",'（別紙2-5）5月1日～5月31日'!B31)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-5）5月1日～5月31日'!D31:AH31,'（別紙2-6）6月1日～6月30日'!D31:AG31,'（別紙2-7）7月1日～7月31日'!D31:AH31,'（別紙2-8）8月1日～8月31日'!D31:AH31,'（別紙2-9）9月1日～9月30日'!D31:AG31,'（別紙2-7）10月1日～10月31日'!D31:AH31,'（別紙2-8）11月1日～11月30日'!D31:AG31,'（別紙2-9）12月1日～12月31日'!D31:AH31,'（別紙2-10）1月1日～1月31日'!D31:AH31,'（別紙2-11）2月1日～2月29日'!D31:AF31,'（別紙2-12）3月1日～3月31日'!D31:AH31)</f>
        <v>0</v>
      </c>
      <c r="AK31" s="112" t="str">
        <f t="shared" si="1"/>
        <v/>
      </c>
      <c r="AL31" s="236" t="str">
        <f t="shared" si="2"/>
        <v/>
      </c>
      <c r="AM31" s="236"/>
    </row>
    <row r="32" spans="1:39" s="112" customFormat="1" ht="30" customHeight="1" x14ac:dyDescent="0.4">
      <c r="A32" s="33">
        <v>19</v>
      </c>
      <c r="B32" s="103" t="str">
        <f>IF('（別紙2-5）5月1日～5月31日'!B32="","",'（別紙2-5）5月1日～5月31日'!B32)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-5）5月1日～5月31日'!D32:AH32,'（別紙2-6）6月1日～6月30日'!D32:AG32,'（別紙2-7）7月1日～7月31日'!D32:AH32,'（別紙2-8）8月1日～8月31日'!D32:AH32,'（別紙2-9）9月1日～9月30日'!D32:AG32,'（別紙2-7）10月1日～10月31日'!D32:AH32,'（別紙2-8）11月1日～11月30日'!D32:AG32,'（別紙2-9）12月1日～12月31日'!D32:AH32,'（別紙2-10）1月1日～1月31日'!D32:AH32,'（別紙2-11）2月1日～2月29日'!D32:AF32,'（別紙2-12）3月1日～3月31日'!D32:AH32)</f>
        <v>0</v>
      </c>
      <c r="AK32" s="112" t="str">
        <f t="shared" si="1"/>
        <v/>
      </c>
      <c r="AL32" s="236" t="str">
        <f t="shared" si="2"/>
        <v/>
      </c>
      <c r="AM32" s="236"/>
    </row>
    <row r="33" spans="1:46" s="112" customFormat="1" ht="30" customHeight="1" thickBot="1" x14ac:dyDescent="0.45">
      <c r="A33" s="37">
        <v>20</v>
      </c>
      <c r="B33" s="104" t="str">
        <f>IF('（別紙2-5）5月1日～5月31日'!B33="","",'（別紙2-5）5月1日～5月31日'!B33)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-5）5月1日～5月31日'!D33:AH33,'（別紙2-6）6月1日～6月30日'!D33:AG33,'（別紙2-7）7月1日～7月31日'!D33:AH33,'（別紙2-8）8月1日～8月31日'!D33:AH33,'（別紙2-9）9月1日～9月30日'!D33:AG33,'（別紙2-7）10月1日～10月31日'!D33:AH33,'（別紙2-8）11月1日～11月30日'!D33:AG33,'（別紙2-9）12月1日～12月31日'!D33:AH33,'（別紙2-10）1月1日～1月31日'!D33:AH33,'（別紙2-11）2月1日～2月29日'!D33:AF33,'（別紙2-12）3月1日～3月31日'!D33:AH33)</f>
        <v>0</v>
      </c>
      <c r="AK33" s="112" t="str">
        <f t="shared" si="1"/>
        <v/>
      </c>
      <c r="AL33" s="236" t="str">
        <f t="shared" si="2"/>
        <v/>
      </c>
      <c r="AM33" s="236"/>
    </row>
    <row r="34" spans="1:46" s="112" customFormat="1" ht="30" customHeight="1" x14ac:dyDescent="0.4">
      <c r="A34" s="60">
        <v>21</v>
      </c>
      <c r="B34" s="105" t="str">
        <f>IF('（別紙2-5）5月1日～5月31日'!B34="","",'（別紙2-5）5月1日～5月31日'!B34)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-5）5月1日～5月31日'!D34:AH34,'（別紙2-6）6月1日～6月30日'!D34:AG34,'（別紙2-7）7月1日～7月31日'!D34:AH34,'（別紙2-8）8月1日～8月31日'!D34:AH34,'（別紙2-9）9月1日～9月30日'!D34:AG34,'（別紙2-7）10月1日～10月31日'!D34:AH34,'（別紙2-8）11月1日～11月30日'!D34:AG34,'（別紙2-9）12月1日～12月31日'!D34:AH34,'（別紙2-10）1月1日～1月31日'!D34:AH34,'（別紙2-11）2月1日～2月29日'!D34:AF34,'（別紙2-12）3月1日～3月31日'!D34:AH34)</f>
        <v>0</v>
      </c>
      <c r="AK34" s="112" t="str">
        <f t="shared" si="1"/>
        <v/>
      </c>
      <c r="AL34" s="236" t="str">
        <f t="shared" si="2"/>
        <v/>
      </c>
      <c r="AM34" s="236"/>
    </row>
    <row r="35" spans="1:46" s="112" customFormat="1" ht="30" customHeight="1" x14ac:dyDescent="0.4">
      <c r="A35" s="33">
        <v>22</v>
      </c>
      <c r="B35" s="103" t="str">
        <f>IF('（別紙2-5）5月1日～5月31日'!B35="","",'（別紙2-5）5月1日～5月31日'!B35)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-5）5月1日～5月31日'!D35:AH35,'（別紙2-6）6月1日～6月30日'!D35:AG35,'（別紙2-7）7月1日～7月31日'!D35:AH35,'（別紙2-8）8月1日～8月31日'!D35:AH35,'（別紙2-9）9月1日～9月30日'!D35:AG35,'（別紙2-7）10月1日～10月31日'!D35:AH35,'（別紙2-8）11月1日～11月30日'!D35:AG35,'（別紙2-9）12月1日～12月31日'!D35:AH35,'（別紙2-10）1月1日～1月31日'!D35:AH35,'（別紙2-11）2月1日～2月29日'!D35:AF35,'（別紙2-12）3月1日～3月31日'!D35:AH35)</f>
        <v>0</v>
      </c>
      <c r="AK35" s="112" t="str">
        <f t="shared" si="1"/>
        <v/>
      </c>
      <c r="AL35" s="236" t="str">
        <f t="shared" si="2"/>
        <v/>
      </c>
      <c r="AM35" s="236"/>
    </row>
    <row r="36" spans="1:46" s="112" customFormat="1" ht="30" customHeight="1" x14ac:dyDescent="0.4">
      <c r="A36" s="33">
        <v>23</v>
      </c>
      <c r="B36" s="103" t="str">
        <f>IF('（別紙2-5）5月1日～5月31日'!B36="","",'（別紙2-5）5月1日～5月31日'!B36)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-5）5月1日～5月31日'!D36:AH36,'（別紙2-6）6月1日～6月30日'!D36:AG36,'（別紙2-7）7月1日～7月31日'!D36:AH36,'（別紙2-8）8月1日～8月31日'!D36:AH36,'（別紙2-9）9月1日～9月30日'!D36:AG36,'（別紙2-7）10月1日～10月31日'!D36:AH36,'（別紙2-8）11月1日～11月30日'!D36:AG36,'（別紙2-9）12月1日～12月31日'!D36:AH36,'（別紙2-10）1月1日～1月31日'!D36:AH36,'（別紙2-11）2月1日～2月29日'!D36:AF36,'（別紙2-12）3月1日～3月31日'!D36:AH36)</f>
        <v>0</v>
      </c>
      <c r="AK36" s="112" t="str">
        <f t="shared" si="1"/>
        <v/>
      </c>
      <c r="AL36" s="236" t="str">
        <f t="shared" si="2"/>
        <v/>
      </c>
      <c r="AM36" s="236"/>
    </row>
    <row r="37" spans="1:46" s="112" customFormat="1" ht="30" customHeight="1" x14ac:dyDescent="0.4">
      <c r="A37" s="33">
        <v>24</v>
      </c>
      <c r="B37" s="103" t="str">
        <f>IF('（別紙2-5）5月1日～5月31日'!B37="","",'（別紙2-5）5月1日～5月31日'!B37)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-5）5月1日～5月31日'!D37:AH37,'（別紙2-6）6月1日～6月30日'!D37:AG37,'（別紙2-7）7月1日～7月31日'!D37:AH37,'（別紙2-8）8月1日～8月31日'!D37:AH37,'（別紙2-9）9月1日～9月30日'!D37:AG37,'（別紙2-7）10月1日～10月31日'!D37:AH37,'（別紙2-8）11月1日～11月30日'!D37:AG37,'（別紙2-9）12月1日～12月31日'!D37:AH37,'（別紙2-10）1月1日～1月31日'!D37:AH37,'（別紙2-11）2月1日～2月29日'!D37:AF37,'（別紙2-12）3月1日～3月31日'!D37:AH37)</f>
        <v>0</v>
      </c>
      <c r="AK37" s="112" t="str">
        <f t="shared" si="1"/>
        <v/>
      </c>
      <c r="AL37" s="236" t="str">
        <f t="shared" si="2"/>
        <v/>
      </c>
      <c r="AM37" s="236"/>
    </row>
    <row r="38" spans="1:46" ht="30" customHeight="1" thickBot="1" x14ac:dyDescent="0.3">
      <c r="A38" s="37">
        <v>25</v>
      </c>
      <c r="B38" s="104" t="str">
        <f>IF('（別紙2-5）5月1日～5月31日'!B38="","",'（別紙2-5）5月1日～5月31日'!B38)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-5）5月1日～5月31日'!D38:AH38,'（別紙2-6）6月1日～6月30日'!D38:AG38,'（別紙2-7）7月1日～7月31日'!D38:AH38,'（別紙2-8）8月1日～8月31日'!D38:AH38,'（別紙2-9）9月1日～9月30日'!D38:AG38,'（別紙2-7）10月1日～10月31日'!D38:AH38,'（別紙2-8）11月1日～11月30日'!D38:AG38,'（別紙2-9）12月1日～12月31日'!D38:AH38,'（別紙2-10）1月1日～1月31日'!D38:AH38,'（別紙2-11）2月1日～2月29日'!D38:AF38,'（別紙2-12）3月1日～3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105" t="str">
        <f>IF('（別紙2-5）5月1日～5月31日'!B39="","",'（別紙2-5）5月1日～5月31日'!B39)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-5）5月1日～5月31日'!D39:AH39,'（別紙2-6）6月1日～6月30日'!D39:AG39,'（別紙2-7）7月1日～7月31日'!D39:AH39,'（別紙2-8）8月1日～8月31日'!D39:AH39,'（別紙2-9）9月1日～9月30日'!D39:AG39,'（別紙2-7）10月1日～10月31日'!D39:AH39,'（別紙2-8）11月1日～11月30日'!D39:AG39,'（別紙2-9）12月1日～12月31日'!D39:AH39,'（別紙2-10）1月1日～1月31日'!D39:AH39,'（別紙2-11）2月1日～2月29日'!D39:AF39,'（別紙2-12）3月1日～3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IF('（別紙2-5）5月1日～5月31日'!B40="","",'（別紙2-5）5月1日～5月31日'!B40)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-5）5月1日～5月31日'!D40:AH40,'（別紙2-6）6月1日～6月30日'!D40:AG40,'（別紙2-7）7月1日～7月31日'!D40:AH40,'（別紙2-8）8月1日～8月31日'!D40:AH40,'（別紙2-9）9月1日～9月30日'!D40:AG40,'（別紙2-7）10月1日～10月31日'!D40:AH40,'（別紙2-8）11月1日～11月30日'!D40:AG40,'（別紙2-9）12月1日～12月31日'!D40:AH40,'（別紙2-10）1月1日～1月31日'!D40:AH40,'（別紙2-11）2月1日～2月29日'!D40:AF40,'（別紙2-12）3月1日～3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IF('（別紙2-5）5月1日～5月31日'!B41="","",'（別紙2-5）5月1日～5月31日'!B41)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-5）5月1日～5月31日'!D41:AH41,'（別紙2-6）6月1日～6月30日'!D41:AG41,'（別紙2-7）7月1日～7月31日'!D41:AH41,'（別紙2-8）8月1日～8月31日'!D41:AH41,'（別紙2-9）9月1日～9月30日'!D41:AG41,'（別紙2-7）10月1日～10月31日'!D41:AH41,'（別紙2-8）11月1日～11月30日'!D41:AG41,'（別紙2-9）12月1日～12月31日'!D41:AH41,'（別紙2-10）1月1日～1月31日'!D41:AH41,'（別紙2-11）2月1日～2月29日'!D41:AF41,'（別紙2-12）3月1日～3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IF('（別紙2-5）5月1日～5月31日'!B42="","",'（別紙2-5）5月1日～5月31日'!B42)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-5）5月1日～5月31日'!D42:AH42,'（別紙2-6）6月1日～6月30日'!D42:AG42,'（別紙2-7）7月1日～7月31日'!D42:AH42,'（別紙2-8）8月1日～8月31日'!D42:AH42,'（別紙2-9）9月1日～9月30日'!D42:AG42,'（別紙2-7）10月1日～10月31日'!D42:AH42,'（別紙2-8）11月1日～11月30日'!D42:AG42,'（別紙2-9）12月1日～12月31日'!D42:AH42,'（別紙2-10）1月1日～1月31日'!D42:AH42,'（別紙2-11）2月1日～2月29日'!D42:AF42,'（別紙2-12）3月1日～3月31日'!D42:AH42)</f>
        <v>0</v>
      </c>
      <c r="AK42" s="112" t="str">
        <f t="shared" si="1"/>
        <v/>
      </c>
      <c r="AL42" s="236" t="str">
        <f t="shared" si="2"/>
        <v/>
      </c>
      <c r="AM42" s="236"/>
    </row>
    <row r="43" spans="1:46" s="112" customFormat="1" ht="30" customHeight="1" thickBot="1" x14ac:dyDescent="0.45">
      <c r="A43" s="35">
        <v>30</v>
      </c>
      <c r="B43" s="104" t="str">
        <f>IF('（別紙2-5）5月1日～5月31日'!B43="","",'（別紙2-5）5月1日～5月31日'!B43)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-5）5月1日～5月31日'!D43:AH43,'（別紙2-6）6月1日～6月30日'!D43:AG43,'（別紙2-7）7月1日～7月31日'!D43:AH43,'（別紙2-8）8月1日～8月31日'!D43:AH43,'（別紙2-9）9月1日～9月30日'!D43:AG43,'（別紙2-7）10月1日～10月31日'!D43:AH43,'（別紙2-8）11月1日～11月30日'!D43:AG43,'（別紙2-9）12月1日～12月31日'!D43:AH43,'（別紙2-10）1月1日～1月31日'!D43:AH43,'（別紙2-11）2月1日～2月29日'!D43:AF43,'（別紙2-12）3月1日～3月31日'!D43:AH43)</f>
        <v>0</v>
      </c>
      <c r="AK43" s="112" t="str">
        <f t="shared" si="1"/>
        <v/>
      </c>
      <c r="AL43" s="236" t="str">
        <f t="shared" si="2"/>
        <v/>
      </c>
      <c r="AM43" s="236"/>
    </row>
    <row r="44" spans="1:46" s="112" customFormat="1" ht="30" customHeight="1" x14ac:dyDescent="0.4">
      <c r="A44" s="71">
        <v>31</v>
      </c>
      <c r="B44" s="105" t="str">
        <f>IF('（別紙2-5）5月1日～5月31日'!B44="","",'（別紙2-5）5月1日～5月31日'!B44)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-5）5月1日～5月31日'!D44:AH44,'（別紙2-6）6月1日～6月30日'!D44:AG44,'（別紙2-7）7月1日～7月31日'!D44:AH44,'（別紙2-8）8月1日～8月31日'!D44:AH44,'（別紙2-9）9月1日～9月30日'!D44:AG44,'（別紙2-7）10月1日～10月31日'!D44:AH44,'（別紙2-8）11月1日～11月30日'!D44:AG44,'（別紙2-9）12月1日～12月31日'!D44:AH44,'（別紙2-10）1月1日～1月31日'!D44:AH44,'（別紙2-11）2月1日～2月29日'!D44:AF44,'（別紙2-12）3月1日～3月31日'!D44:AH44)</f>
        <v>0</v>
      </c>
      <c r="AK44" s="112" t="str">
        <f t="shared" si="1"/>
        <v/>
      </c>
      <c r="AL44" s="236" t="str">
        <f t="shared" si="2"/>
        <v/>
      </c>
      <c r="AM44" s="236"/>
    </row>
    <row r="45" spans="1:46" s="112" customFormat="1" ht="30" customHeight="1" x14ac:dyDescent="0.4">
      <c r="A45" s="35">
        <v>32</v>
      </c>
      <c r="B45" s="103" t="str">
        <f>IF('（別紙2-5）5月1日～5月31日'!B45="","",'（別紙2-5）5月1日～5月31日'!B45)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-5）5月1日～5月31日'!D45:AH45,'（別紙2-6）6月1日～6月30日'!D45:AG45,'（別紙2-7）7月1日～7月31日'!D45:AH45,'（別紙2-8）8月1日～8月31日'!D45:AH45,'（別紙2-9）9月1日～9月30日'!D45:AG45,'（別紙2-7）10月1日～10月31日'!D45:AH45,'（別紙2-8）11月1日～11月30日'!D45:AG45,'（別紙2-9）12月1日～12月31日'!D45:AH45,'（別紙2-10）1月1日～1月31日'!D45:AH45,'（別紙2-11）2月1日～2月29日'!D45:AF45,'（別紙2-12）3月1日～3月31日'!D45:AH45)</f>
        <v>0</v>
      </c>
      <c r="AK45" s="112" t="str">
        <f t="shared" si="1"/>
        <v/>
      </c>
      <c r="AL45" s="236" t="str">
        <f t="shared" si="2"/>
        <v/>
      </c>
      <c r="AM45" s="236"/>
    </row>
    <row r="46" spans="1:46" s="112" customFormat="1" ht="30" customHeight="1" x14ac:dyDescent="0.4">
      <c r="A46" s="35">
        <v>33</v>
      </c>
      <c r="B46" s="103" t="str">
        <f>IF('（別紙2-5）5月1日～5月31日'!B46="","",'（別紙2-5）5月1日～5月31日'!B46)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-5）5月1日～5月31日'!D46:AH46,'（別紙2-6）6月1日～6月30日'!D46:AG46,'（別紙2-7）7月1日～7月31日'!D46:AH46,'（別紙2-8）8月1日～8月31日'!D46:AH46,'（別紙2-9）9月1日～9月30日'!D46:AG46,'（別紙2-7）10月1日～10月31日'!D46:AH46,'（別紙2-8）11月1日～11月30日'!D46:AG46,'（別紙2-9）12月1日～12月31日'!D46:AH46,'（別紙2-10）1月1日～1月31日'!D46:AH46,'（別紙2-11）2月1日～2月29日'!D46:AF46,'（別紙2-12）3月1日～3月31日'!D46:AH46)</f>
        <v>0</v>
      </c>
      <c r="AK46" s="112" t="str">
        <f t="shared" si="1"/>
        <v/>
      </c>
      <c r="AL46" s="236" t="str">
        <f t="shared" si="2"/>
        <v/>
      </c>
      <c r="AM46" s="236"/>
    </row>
    <row r="47" spans="1:46" s="112" customFormat="1" ht="30" customHeight="1" x14ac:dyDescent="0.4">
      <c r="A47" s="35">
        <v>34</v>
      </c>
      <c r="B47" s="103" t="str">
        <f>IF('（別紙2-5）5月1日～5月31日'!B47="","",'（別紙2-5）5月1日～5月31日'!B47)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-5）5月1日～5月31日'!D47:AH47,'（別紙2-6）6月1日～6月30日'!D47:AG47,'（別紙2-7）7月1日～7月31日'!D47:AH47,'（別紙2-8）8月1日～8月31日'!D47:AH47,'（別紙2-9）9月1日～9月30日'!D47:AG47,'（別紙2-7）10月1日～10月31日'!D47:AH47,'（別紙2-8）11月1日～11月30日'!D47:AG47,'（別紙2-9）12月1日～12月31日'!D47:AH47,'（別紙2-10）1月1日～1月31日'!D47:AH47,'（別紙2-11）2月1日～2月29日'!D47:AF47,'（別紙2-12）3月1日～3月31日'!D47:AH47)</f>
        <v>0</v>
      </c>
      <c r="AK47" s="112" t="str">
        <f t="shared" si="1"/>
        <v/>
      </c>
      <c r="AL47" s="236" t="str">
        <f t="shared" si="2"/>
        <v/>
      </c>
      <c r="AM47" s="236"/>
    </row>
    <row r="48" spans="1:46" s="112" customFormat="1" ht="30" customHeight="1" thickBot="1" x14ac:dyDescent="0.45">
      <c r="A48" s="37">
        <v>35</v>
      </c>
      <c r="B48" s="104" t="str">
        <f>IF('（別紙2-5）5月1日～5月31日'!B48="","",'（別紙2-5）5月1日～5月31日'!B48)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-5）5月1日～5月31日'!D48:AH48,'（別紙2-6）6月1日～6月30日'!D48:AG48,'（別紙2-7）7月1日～7月31日'!D48:AH48,'（別紙2-8）8月1日～8月31日'!D48:AH48,'（別紙2-9）9月1日～9月30日'!D48:AG48,'（別紙2-7）10月1日～10月31日'!D48:AH48,'（別紙2-8）11月1日～11月30日'!D48:AG48,'（別紙2-9）12月1日～12月31日'!D48:AH48,'（別紙2-10）1月1日～1月31日'!D48:AH48,'（別紙2-11）2月1日～2月29日'!D48:AF48,'（別紙2-12）3月1日～3月31日'!D48:AH48)</f>
        <v>0</v>
      </c>
      <c r="AK48" s="112" t="str">
        <f t="shared" si="1"/>
        <v/>
      </c>
      <c r="AL48" s="236" t="str">
        <f t="shared" si="2"/>
        <v/>
      </c>
      <c r="AM48" s="236"/>
    </row>
    <row r="49" spans="1:39" s="112" customFormat="1" ht="30" customHeight="1" x14ac:dyDescent="0.4">
      <c r="A49" s="64">
        <v>36</v>
      </c>
      <c r="B49" s="105" t="str">
        <f>IF('（別紙2-5）5月1日～5月31日'!B49="","",'（別紙2-5）5月1日～5月31日'!B49)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-5）5月1日～5月31日'!D49:AH49,'（別紙2-6）6月1日～6月30日'!D49:AG49,'（別紙2-7）7月1日～7月31日'!D49:AH49,'（別紙2-8）8月1日～8月31日'!D49:AH49,'（別紙2-9）9月1日～9月30日'!D49:AG49,'（別紙2-7）10月1日～10月31日'!D49:AH49,'（別紙2-8）11月1日～11月30日'!D49:AG49,'（別紙2-9）12月1日～12月31日'!D49:AH49,'（別紙2-10）1月1日～1月31日'!D49:AH49,'（別紙2-11）2月1日～2月29日'!D49:AF49,'（別紙2-12）3月1日～3月31日'!D49:AH49)</f>
        <v>0</v>
      </c>
      <c r="AK49" s="112" t="str">
        <f t="shared" si="1"/>
        <v/>
      </c>
      <c r="AL49" s="236" t="str">
        <f t="shared" si="2"/>
        <v/>
      </c>
      <c r="AM49" s="236"/>
    </row>
    <row r="50" spans="1:39" s="112" customFormat="1" ht="30" customHeight="1" x14ac:dyDescent="0.4">
      <c r="A50" s="35">
        <v>37</v>
      </c>
      <c r="B50" s="103" t="str">
        <f>IF('（別紙2-5）5月1日～5月31日'!B50="","",'（別紙2-5）5月1日～5月31日'!B50)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-5）5月1日～5月31日'!D50:AH50,'（別紙2-6）6月1日～6月30日'!D50:AG50,'（別紙2-7）7月1日～7月31日'!D50:AH50,'（別紙2-8）8月1日～8月31日'!D50:AH50,'（別紙2-9）9月1日～9月30日'!D50:AG50,'（別紙2-7）10月1日～10月31日'!D50:AH50,'（別紙2-8）11月1日～11月30日'!D50:AG50,'（別紙2-9）12月1日～12月31日'!D50:AH50,'（別紙2-10）1月1日～1月31日'!D50:AH50,'（別紙2-11）2月1日～2月29日'!D50:AF50,'（別紙2-12）3月1日～3月31日'!D50:AH50)</f>
        <v>0</v>
      </c>
      <c r="AK50" s="112" t="str">
        <f t="shared" si="1"/>
        <v/>
      </c>
      <c r="AL50" s="236" t="str">
        <f t="shared" si="2"/>
        <v/>
      </c>
      <c r="AM50" s="236"/>
    </row>
    <row r="51" spans="1:39" s="112" customFormat="1" ht="30" customHeight="1" x14ac:dyDescent="0.4">
      <c r="A51" s="35">
        <v>38</v>
      </c>
      <c r="B51" s="103" t="str">
        <f>IF('（別紙2-5）5月1日～5月31日'!B51="","",'（別紙2-5）5月1日～5月31日'!B51)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-5）5月1日～5月31日'!D51:AH51,'（別紙2-6）6月1日～6月30日'!D51:AG51,'（別紙2-7）7月1日～7月31日'!D51:AH51,'（別紙2-8）8月1日～8月31日'!D51:AH51,'（別紙2-9）9月1日～9月30日'!D51:AG51,'（別紙2-7）10月1日～10月31日'!D51:AH51,'（別紙2-8）11月1日～11月30日'!D51:AG51,'（別紙2-9）12月1日～12月31日'!D51:AH51,'（別紙2-10）1月1日～1月31日'!D51:AH51,'（別紙2-11）2月1日～2月29日'!D51:AF51,'（別紙2-12）3月1日～3月31日'!D51:AH51)</f>
        <v>0</v>
      </c>
      <c r="AK51" s="112" t="str">
        <f t="shared" si="1"/>
        <v/>
      </c>
      <c r="AL51" s="236" t="str">
        <f t="shared" si="2"/>
        <v/>
      </c>
      <c r="AM51" s="236"/>
    </row>
    <row r="52" spans="1:39" s="112" customFormat="1" ht="30" customHeight="1" x14ac:dyDescent="0.4">
      <c r="A52" s="35">
        <v>39</v>
      </c>
      <c r="B52" s="103" t="str">
        <f>IF('（別紙2-5）5月1日～5月31日'!B52="","",'（別紙2-5）5月1日～5月31日'!B52)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-5）5月1日～5月31日'!D52:AH52,'（別紙2-6）6月1日～6月30日'!D52:AG52,'（別紙2-7）7月1日～7月31日'!D52:AH52,'（別紙2-8）8月1日～8月31日'!D52:AH52,'（別紙2-9）9月1日～9月30日'!D52:AG52,'（別紙2-7）10月1日～10月31日'!D52:AH52,'（別紙2-8）11月1日～11月30日'!D52:AG52,'（別紙2-9）12月1日～12月31日'!D52:AH52,'（別紙2-10）1月1日～1月31日'!D52:AH52,'（別紙2-11）2月1日～2月29日'!D52:AF52,'（別紙2-12）3月1日～3月31日'!D52:AH52)</f>
        <v>0</v>
      </c>
      <c r="AK52" s="112" t="str">
        <f t="shared" si="1"/>
        <v/>
      </c>
      <c r="AL52" s="236" t="str">
        <f t="shared" si="2"/>
        <v/>
      </c>
      <c r="AM52" s="236"/>
    </row>
    <row r="53" spans="1:39" s="112" customFormat="1" ht="30" customHeight="1" thickBot="1" x14ac:dyDescent="0.45">
      <c r="A53" s="35">
        <v>40</v>
      </c>
      <c r="B53" s="104" t="str">
        <f>IF('（別紙2-5）5月1日～5月31日'!B53="","",'（別紙2-5）5月1日～5月31日'!B53)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-5）5月1日～5月31日'!D53:AH53,'（別紙2-6）6月1日～6月30日'!D53:AG53,'（別紙2-7）7月1日～7月31日'!D53:AH53,'（別紙2-8）8月1日～8月31日'!D53:AH53,'（別紙2-9）9月1日～9月30日'!D53:AG53,'（別紙2-7）10月1日～10月31日'!D53:AH53,'（別紙2-8）11月1日～11月30日'!D53:AG53,'（別紙2-9）12月1日～12月31日'!D53:AH53,'（別紙2-10）1月1日～1月31日'!D53:AH53,'（別紙2-11）2月1日～2月29日'!D53:AF53,'（別紙2-12）3月1日～3月31日'!D53:AH53)</f>
        <v>0</v>
      </c>
      <c r="AK53" s="112" t="str">
        <f t="shared" si="1"/>
        <v/>
      </c>
      <c r="AL53" s="236" t="str">
        <f t="shared" si="2"/>
        <v/>
      </c>
      <c r="AM53" s="236"/>
    </row>
    <row r="54" spans="1:39" s="112" customFormat="1" ht="30" customHeight="1" x14ac:dyDescent="0.4">
      <c r="A54" s="71">
        <v>41</v>
      </c>
      <c r="B54" s="105" t="str">
        <f>IF('（別紙2-5）5月1日～5月31日'!B54="","",'（別紙2-5）5月1日～5月31日'!B54)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-5）5月1日～5月31日'!D54:AH54,'（別紙2-6）6月1日～6月30日'!D54:AG54,'（別紙2-7）7月1日～7月31日'!D54:AH54,'（別紙2-8）8月1日～8月31日'!D54:AH54,'（別紙2-9）9月1日～9月30日'!D54:AG54,'（別紙2-7）10月1日～10月31日'!D54:AH54,'（別紙2-8）11月1日～11月30日'!D54:AG54,'（別紙2-9）12月1日～12月31日'!D54:AH54,'（別紙2-10）1月1日～1月31日'!D54:AH54,'（別紙2-11）2月1日～2月29日'!D54:AF54,'（別紙2-12）3月1日～3月31日'!D54:AH54)</f>
        <v>0</v>
      </c>
      <c r="AK54" s="112" t="str">
        <f t="shared" si="1"/>
        <v/>
      </c>
      <c r="AL54" s="236" t="str">
        <f t="shared" si="2"/>
        <v/>
      </c>
      <c r="AM54" s="236"/>
    </row>
    <row r="55" spans="1:39" s="112" customFormat="1" ht="30" customHeight="1" x14ac:dyDescent="0.4">
      <c r="A55" s="35">
        <v>42</v>
      </c>
      <c r="B55" s="103" t="str">
        <f>IF('（別紙2-5）5月1日～5月31日'!B55="","",'（別紙2-5）5月1日～5月31日'!B55)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-5）5月1日～5月31日'!D55:AH55,'（別紙2-6）6月1日～6月30日'!D55:AG55,'（別紙2-7）7月1日～7月31日'!D55:AH55,'（別紙2-8）8月1日～8月31日'!D55:AH55,'（別紙2-9）9月1日～9月30日'!D55:AG55,'（別紙2-7）10月1日～10月31日'!D55:AH55,'（別紙2-8）11月1日～11月30日'!D55:AG55,'（別紙2-9）12月1日～12月31日'!D55:AH55,'（別紙2-10）1月1日～1月31日'!D55:AH55,'（別紙2-11）2月1日～2月29日'!D55:AF55,'（別紙2-12）3月1日～3月31日'!D55:AH55)</f>
        <v>0</v>
      </c>
      <c r="AK55" s="112" t="str">
        <f t="shared" si="1"/>
        <v/>
      </c>
      <c r="AL55" s="236" t="str">
        <f t="shared" si="2"/>
        <v/>
      </c>
      <c r="AM55" s="236"/>
    </row>
    <row r="56" spans="1:39" s="112" customFormat="1" ht="30" customHeight="1" x14ac:dyDescent="0.4">
      <c r="A56" s="35">
        <v>43</v>
      </c>
      <c r="B56" s="103" t="str">
        <f>IF('（別紙2-5）5月1日～5月31日'!B56="","",'（別紙2-5）5月1日～5月31日'!B56)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-5）5月1日～5月31日'!D56:AH56,'（別紙2-6）6月1日～6月30日'!D56:AG56,'（別紙2-7）7月1日～7月31日'!D56:AH56,'（別紙2-8）8月1日～8月31日'!D56:AH56,'（別紙2-9）9月1日～9月30日'!D56:AG56,'（別紙2-7）10月1日～10月31日'!D56:AH56,'（別紙2-8）11月1日～11月30日'!D56:AG56,'（別紙2-9）12月1日～12月31日'!D56:AH56,'（別紙2-10）1月1日～1月31日'!D56:AH56,'（別紙2-11）2月1日～2月29日'!D56:AF56,'（別紙2-12）3月1日～3月31日'!D56:AH56)</f>
        <v>0</v>
      </c>
      <c r="AK56" s="112" t="str">
        <f t="shared" si="1"/>
        <v/>
      </c>
      <c r="AL56" s="236" t="str">
        <f t="shared" si="2"/>
        <v/>
      </c>
      <c r="AM56" s="236"/>
    </row>
    <row r="57" spans="1:39" s="112" customFormat="1" ht="30" customHeight="1" x14ac:dyDescent="0.4">
      <c r="A57" s="35">
        <v>44</v>
      </c>
      <c r="B57" s="103" t="str">
        <f>IF('（別紙2-5）5月1日～5月31日'!B57="","",'（別紙2-5）5月1日～5月31日'!B57)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-5）5月1日～5月31日'!D57:AH57,'（別紙2-6）6月1日～6月30日'!D57:AG57,'（別紙2-7）7月1日～7月31日'!D57:AH57,'（別紙2-8）8月1日～8月31日'!D57:AH57,'（別紙2-9）9月1日～9月30日'!D57:AG57,'（別紙2-7）10月1日～10月31日'!D57:AH57,'（別紙2-8）11月1日～11月30日'!D57:AG57,'（別紙2-9）12月1日～12月31日'!D57:AH57,'（別紙2-10）1月1日～1月31日'!D57:AH57,'（別紙2-11）2月1日～2月29日'!D57:AF57,'（別紙2-12）3月1日～3月31日'!D57:AH57)</f>
        <v>0</v>
      </c>
      <c r="AK57" s="112" t="str">
        <f t="shared" si="1"/>
        <v/>
      </c>
      <c r="AL57" s="236" t="str">
        <f t="shared" si="2"/>
        <v/>
      </c>
      <c r="AM57" s="236"/>
    </row>
    <row r="58" spans="1:39" s="112" customFormat="1" ht="30" customHeight="1" thickBot="1" x14ac:dyDescent="0.45">
      <c r="A58" s="37">
        <v>45</v>
      </c>
      <c r="B58" s="104" t="str">
        <f>IF('（別紙2-5）5月1日～5月31日'!B58="","",'（別紙2-5）5月1日～5月31日'!B58)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-5）5月1日～5月31日'!D58:AH58,'（別紙2-6）6月1日～6月30日'!D58:AG58,'（別紙2-7）7月1日～7月31日'!D58:AH58,'（別紙2-8）8月1日～8月31日'!D58:AH58,'（別紙2-9）9月1日～9月30日'!D58:AG58,'（別紙2-7）10月1日～10月31日'!D58:AH58,'（別紙2-8）11月1日～11月30日'!D58:AG58,'（別紙2-9）12月1日～12月31日'!D58:AH58,'（別紙2-10）1月1日～1月31日'!D58:AH58,'（別紙2-11）2月1日～2月29日'!D58:AF58,'（別紙2-12）3月1日～3月31日'!D58:AH58)</f>
        <v>0</v>
      </c>
      <c r="AK58" s="112" t="str">
        <f t="shared" si="1"/>
        <v/>
      </c>
      <c r="AL58" s="236" t="str">
        <f t="shared" si="2"/>
        <v/>
      </c>
      <c r="AM58" s="236"/>
    </row>
    <row r="59" spans="1:39" s="112" customFormat="1" ht="30" customHeight="1" x14ac:dyDescent="0.4">
      <c r="A59" s="64">
        <v>46</v>
      </c>
      <c r="B59" s="105" t="str">
        <f>IF('（別紙2-5）5月1日～5月31日'!B59="","",'（別紙2-5）5月1日～5月31日'!B59)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-5）5月1日～5月31日'!D59:AH59,'（別紙2-6）6月1日～6月30日'!D59:AG59,'（別紙2-7）7月1日～7月31日'!D59:AH59,'（別紙2-8）8月1日～8月31日'!D59:AH59,'（別紙2-9）9月1日～9月30日'!D59:AG59,'（別紙2-7）10月1日～10月31日'!D59:AH59,'（別紙2-8）11月1日～11月30日'!D59:AG59,'（別紙2-9）12月1日～12月31日'!D59:AH59,'（別紙2-10）1月1日～1月31日'!D59:AH59,'（別紙2-11）2月1日～2月29日'!D59:AF59,'（別紙2-12）3月1日～3月31日'!D59:AH59)</f>
        <v>0</v>
      </c>
      <c r="AK59" s="112" t="str">
        <f t="shared" si="1"/>
        <v/>
      </c>
      <c r="AL59" s="236" t="str">
        <f t="shared" si="2"/>
        <v/>
      </c>
      <c r="AM59" s="236"/>
    </row>
    <row r="60" spans="1:39" s="112" customFormat="1" ht="30" customHeight="1" x14ac:dyDescent="0.4">
      <c r="A60" s="35">
        <v>47</v>
      </c>
      <c r="B60" s="103" t="str">
        <f>IF('（別紙2-5）5月1日～5月31日'!B60="","",'（別紙2-5）5月1日～5月31日'!B60)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-5）5月1日～5月31日'!D60:AH60,'（別紙2-6）6月1日～6月30日'!D60:AG60,'（別紙2-7）7月1日～7月31日'!D60:AH60,'（別紙2-8）8月1日～8月31日'!D60:AH60,'（別紙2-9）9月1日～9月30日'!D60:AG60,'（別紙2-7）10月1日～10月31日'!D60:AH60,'（別紙2-8）11月1日～11月30日'!D60:AG60,'（別紙2-9）12月1日～12月31日'!D60:AH60,'（別紙2-10）1月1日～1月31日'!D60:AH60,'（別紙2-11）2月1日～2月29日'!D60:AF60,'（別紙2-12）3月1日～3月31日'!D60:AH60)</f>
        <v>0</v>
      </c>
      <c r="AK60" s="112" t="str">
        <f t="shared" si="1"/>
        <v/>
      </c>
      <c r="AL60" s="236" t="str">
        <f t="shared" si="2"/>
        <v/>
      </c>
      <c r="AM60" s="236"/>
    </row>
    <row r="61" spans="1:39" s="112" customFormat="1" ht="30" customHeight="1" x14ac:dyDescent="0.4">
      <c r="A61" s="35">
        <v>48</v>
      </c>
      <c r="B61" s="103" t="str">
        <f>IF('（別紙2-5）5月1日～5月31日'!B61="","",'（別紙2-5）5月1日～5月31日'!B61)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-5）5月1日～5月31日'!D61:AH61,'（別紙2-6）6月1日～6月30日'!D61:AG61,'（別紙2-7）7月1日～7月31日'!D61:AH61,'（別紙2-8）8月1日～8月31日'!D61:AH61,'（別紙2-9）9月1日～9月30日'!D61:AG61,'（別紙2-7）10月1日～10月31日'!D61:AH61,'（別紙2-8）11月1日～11月30日'!D61:AG61,'（別紙2-9）12月1日～12月31日'!D61:AH61,'（別紙2-10）1月1日～1月31日'!D61:AH61,'（別紙2-11）2月1日～2月29日'!D61:AF61,'（別紙2-12）3月1日～3月31日'!D61:AH61)</f>
        <v>0</v>
      </c>
      <c r="AK61" s="112" t="str">
        <f t="shared" si="1"/>
        <v/>
      </c>
      <c r="AL61" s="236" t="str">
        <f t="shared" si="2"/>
        <v/>
      </c>
      <c r="AM61" s="236"/>
    </row>
    <row r="62" spans="1:39" s="112" customFormat="1" ht="30" customHeight="1" x14ac:dyDescent="0.4">
      <c r="A62" s="35">
        <v>49</v>
      </c>
      <c r="B62" s="103" t="str">
        <f>IF('（別紙2-5）5月1日～5月31日'!B62="","",'（別紙2-5）5月1日～5月31日'!B62)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-5）5月1日～5月31日'!D62:AH62,'（別紙2-6）6月1日～6月30日'!D62:AG62,'（別紙2-7）7月1日～7月31日'!D62:AH62,'（別紙2-8）8月1日～8月31日'!D62:AH62,'（別紙2-9）9月1日～9月30日'!D62:AG62,'（別紙2-7）10月1日～10月31日'!D62:AH62,'（別紙2-8）11月1日～11月30日'!D62:AG62,'（別紙2-9）12月1日～12月31日'!D62:AH62,'（別紙2-10）1月1日～1月31日'!D62:AH62,'（別紙2-11）2月1日～2月29日'!D62:AF62,'（別紙2-12）3月1日～3月31日'!D62:AH62)</f>
        <v>0</v>
      </c>
      <c r="AK62" s="112" t="str">
        <f t="shared" si="1"/>
        <v/>
      </c>
      <c r="AL62" s="236" t="str">
        <f t="shared" si="2"/>
        <v/>
      </c>
      <c r="AM62" s="236"/>
    </row>
    <row r="63" spans="1:39" s="112" customFormat="1" ht="30" customHeight="1" thickBot="1" x14ac:dyDescent="0.45">
      <c r="A63" s="35">
        <v>50</v>
      </c>
      <c r="B63" s="104" t="str">
        <f>IF('（別紙2-5）5月1日～5月31日'!B63="","",'（別紙2-5）5月1日～5月31日'!B63)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-5）5月1日～5月31日'!D63:AH63,'（別紙2-6）6月1日～6月30日'!D63:AG63,'（別紙2-7）7月1日～7月31日'!D63:AH63,'（別紙2-8）8月1日～8月31日'!D63:AH63,'（別紙2-9）9月1日～9月30日'!D63:AG63,'（別紙2-7）10月1日～10月31日'!D63:AH63,'（別紙2-8）11月1日～11月30日'!D63:AG63,'（別紙2-9）12月1日～12月31日'!D63:AH63,'（別紙2-10）1月1日～1月31日'!D63:AH63,'（別紙2-11）2月1日～2月29日'!D63:AF63,'（別紙2-12）3月1日～3月31日'!D63:AH63)</f>
        <v>0</v>
      </c>
      <c r="AK63" s="112" t="str">
        <f t="shared" si="1"/>
        <v/>
      </c>
      <c r="AL63" s="236" t="str">
        <f t="shared" si="2"/>
        <v/>
      </c>
      <c r="AM63" s="236"/>
    </row>
    <row r="64" spans="1:39" s="112" customFormat="1" ht="30" customHeight="1" x14ac:dyDescent="0.4">
      <c r="A64" s="71">
        <v>51</v>
      </c>
      <c r="B64" s="105" t="str">
        <f>IF('（別紙2-5）5月1日～5月31日'!B64="","",'（別紙2-5）5月1日～5月31日'!B64)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-5）5月1日～5月31日'!D64:AH64,'（別紙2-6）6月1日～6月30日'!D64:AG64,'（別紙2-7）7月1日～7月31日'!D64:AH64,'（別紙2-8）8月1日～8月31日'!D64:AH64,'（別紙2-9）9月1日～9月30日'!D64:AG64,'（別紙2-7）10月1日～10月31日'!D64:AH64,'（別紙2-8）11月1日～11月30日'!D64:AG64,'（別紙2-9）12月1日～12月31日'!D64:AH64,'（別紙2-10）1月1日～1月31日'!D64:AH64,'（別紙2-11）2月1日～2月29日'!D64:AF64,'（別紙2-12）3月1日～3月31日'!D64:AH64)</f>
        <v>0</v>
      </c>
      <c r="AK64" s="112" t="str">
        <f t="shared" si="1"/>
        <v/>
      </c>
      <c r="AL64" s="236" t="str">
        <f t="shared" si="2"/>
        <v/>
      </c>
      <c r="AM64" s="236"/>
    </row>
    <row r="65" spans="1:39" s="112" customFormat="1" ht="30" customHeight="1" x14ac:dyDescent="0.4">
      <c r="A65" s="35">
        <v>52</v>
      </c>
      <c r="B65" s="103" t="str">
        <f>IF('（別紙2-5）5月1日～5月31日'!B65="","",'（別紙2-5）5月1日～5月31日'!B65)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-5）5月1日～5月31日'!D65:AH65,'（別紙2-6）6月1日～6月30日'!D65:AG65,'（別紙2-7）7月1日～7月31日'!D65:AH65,'（別紙2-8）8月1日～8月31日'!D65:AH65,'（別紙2-9）9月1日～9月30日'!D65:AG65,'（別紙2-7）10月1日～10月31日'!D65:AH65,'（別紙2-8）11月1日～11月30日'!D65:AG65,'（別紙2-9）12月1日～12月31日'!D65:AH65,'（別紙2-10）1月1日～1月31日'!D65:AH65,'（別紙2-11）2月1日～2月29日'!D65:AF65,'（別紙2-12）3月1日～3月31日'!D65:AH65)</f>
        <v>0</v>
      </c>
      <c r="AK65" s="112" t="str">
        <f t="shared" si="1"/>
        <v/>
      </c>
      <c r="AL65" s="236" t="str">
        <f t="shared" si="2"/>
        <v/>
      </c>
      <c r="AM65" s="236"/>
    </row>
    <row r="66" spans="1:39" s="112" customFormat="1" ht="30" customHeight="1" x14ac:dyDescent="0.4">
      <c r="A66" s="35">
        <v>53</v>
      </c>
      <c r="B66" s="103" t="str">
        <f>IF('（別紙2-5）5月1日～5月31日'!B66="","",'（別紙2-5）5月1日～5月31日'!B66)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-5）5月1日～5月31日'!D66:AH66,'（別紙2-6）6月1日～6月30日'!D66:AG66,'（別紙2-7）7月1日～7月31日'!D66:AH66,'（別紙2-8）8月1日～8月31日'!D66:AH66,'（別紙2-9）9月1日～9月30日'!D66:AG66,'（別紙2-7）10月1日～10月31日'!D66:AH66,'（別紙2-8）11月1日～11月30日'!D66:AG66,'（別紙2-9）12月1日～12月31日'!D66:AH66,'（別紙2-10）1月1日～1月31日'!D66:AH66,'（別紙2-11）2月1日～2月29日'!D66:AF66,'（別紙2-12）3月1日～3月31日'!D66:AH66)</f>
        <v>0</v>
      </c>
      <c r="AK66" s="112" t="str">
        <f t="shared" si="1"/>
        <v/>
      </c>
      <c r="AL66" s="236" t="str">
        <f t="shared" si="2"/>
        <v/>
      </c>
      <c r="AM66" s="236"/>
    </row>
    <row r="67" spans="1:39" s="112" customFormat="1" ht="30" customHeight="1" x14ac:dyDescent="0.4">
      <c r="A67" s="35">
        <v>54</v>
      </c>
      <c r="B67" s="103" t="str">
        <f>IF('（別紙2-5）5月1日～5月31日'!B67="","",'（別紙2-5）5月1日～5月31日'!B67)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-5）5月1日～5月31日'!D67:AH67,'（別紙2-6）6月1日～6月30日'!D67:AG67,'（別紙2-7）7月1日～7月31日'!D67:AH67,'（別紙2-8）8月1日～8月31日'!D67:AH67,'（別紙2-9）9月1日～9月30日'!D67:AG67,'（別紙2-7）10月1日～10月31日'!D67:AH67,'（別紙2-8）11月1日～11月30日'!D67:AG67,'（別紙2-9）12月1日～12月31日'!D67:AH67,'（別紙2-10）1月1日～1月31日'!D67:AH67,'（別紙2-11）2月1日～2月29日'!D67:AF67,'（別紙2-12）3月1日～3月31日'!D67:AH67)</f>
        <v>0</v>
      </c>
      <c r="AK67" s="112" t="str">
        <f t="shared" si="1"/>
        <v/>
      </c>
      <c r="AL67" s="236" t="str">
        <f t="shared" si="2"/>
        <v/>
      </c>
      <c r="AM67" s="236"/>
    </row>
    <row r="68" spans="1:39" s="112" customFormat="1" ht="30" customHeight="1" thickBot="1" x14ac:dyDescent="0.45">
      <c r="A68" s="37">
        <v>55</v>
      </c>
      <c r="B68" s="104" t="str">
        <f>IF('（別紙2-5）5月1日～5月31日'!B68="","",'（別紙2-5）5月1日～5月31日'!B68)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-5）5月1日～5月31日'!D68:AH68,'（別紙2-6）6月1日～6月30日'!D68:AG68,'（別紙2-7）7月1日～7月31日'!D68:AH68,'（別紙2-8）8月1日～8月31日'!D68:AH68,'（別紙2-9）9月1日～9月30日'!D68:AG68,'（別紙2-7）10月1日～10月31日'!D68:AH68,'（別紙2-8）11月1日～11月30日'!D68:AG68,'（別紙2-9）12月1日～12月31日'!D68:AH68,'（別紙2-10）1月1日～1月31日'!D68:AH68,'（別紙2-11）2月1日～2月29日'!D68:AF68,'（別紙2-12）3月1日～3月31日'!D68:AH68)</f>
        <v>0</v>
      </c>
      <c r="AK68" s="112" t="str">
        <f t="shared" si="1"/>
        <v/>
      </c>
      <c r="AL68" s="236" t="str">
        <f t="shared" si="2"/>
        <v/>
      </c>
      <c r="AM68" s="236"/>
    </row>
    <row r="69" spans="1:39" s="112" customFormat="1" ht="30" customHeight="1" x14ac:dyDescent="0.4">
      <c r="A69" s="64">
        <v>56</v>
      </c>
      <c r="B69" s="105" t="str">
        <f>IF('（別紙2-5）5月1日～5月31日'!B69="","",'（別紙2-5）5月1日～5月31日'!B69)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-5）5月1日～5月31日'!D69:AH69,'（別紙2-6）6月1日～6月30日'!D69:AG69,'（別紙2-7）7月1日～7月31日'!D69:AH69,'（別紙2-8）8月1日～8月31日'!D69:AH69,'（別紙2-9）9月1日～9月30日'!D69:AG69,'（別紙2-7）10月1日～10月31日'!D69:AH69,'（別紙2-8）11月1日～11月30日'!D69:AG69,'（別紙2-9）12月1日～12月31日'!D69:AH69,'（別紙2-10）1月1日～1月31日'!D69:AH69,'（別紙2-11）2月1日～2月29日'!D69:AF69,'（別紙2-12）3月1日～3月31日'!D69:AH69)</f>
        <v>0</v>
      </c>
      <c r="AK69" s="112" t="str">
        <f t="shared" si="1"/>
        <v/>
      </c>
      <c r="AL69" s="236" t="str">
        <f t="shared" si="2"/>
        <v/>
      </c>
      <c r="AM69" s="236"/>
    </row>
    <row r="70" spans="1:39" s="112" customFormat="1" ht="30" customHeight="1" x14ac:dyDescent="0.4">
      <c r="A70" s="35">
        <v>57</v>
      </c>
      <c r="B70" s="103" t="str">
        <f>IF('（別紙2-5）5月1日～5月31日'!B70="","",'（別紙2-5）5月1日～5月31日'!B70)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-5）5月1日～5月31日'!D70:AH70,'（別紙2-6）6月1日～6月30日'!D70:AG70,'（別紙2-7）7月1日～7月31日'!D70:AH70,'（別紙2-8）8月1日～8月31日'!D70:AH70,'（別紙2-9）9月1日～9月30日'!D70:AG70,'（別紙2-7）10月1日～10月31日'!D70:AH70,'（別紙2-8）11月1日～11月30日'!D70:AG70,'（別紙2-9）12月1日～12月31日'!D70:AH70,'（別紙2-10）1月1日～1月31日'!D70:AH70,'（別紙2-11）2月1日～2月29日'!D70:AF70,'（別紙2-12）3月1日～3月31日'!D70:AH70)</f>
        <v>0</v>
      </c>
      <c r="AK70" s="112" t="str">
        <f t="shared" si="1"/>
        <v/>
      </c>
      <c r="AL70" s="236" t="str">
        <f t="shared" si="2"/>
        <v/>
      </c>
      <c r="AM70" s="236"/>
    </row>
    <row r="71" spans="1:39" s="112" customFormat="1" ht="30" customHeight="1" x14ac:dyDescent="0.4">
      <c r="A71" s="35">
        <v>58</v>
      </c>
      <c r="B71" s="103" t="str">
        <f>IF('（別紙2-5）5月1日～5月31日'!B71="","",'（別紙2-5）5月1日～5月31日'!B71)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-5）5月1日～5月31日'!D71:AH71,'（別紙2-6）6月1日～6月30日'!D71:AG71,'（別紙2-7）7月1日～7月31日'!D71:AH71,'（別紙2-8）8月1日～8月31日'!D71:AH71,'（別紙2-9）9月1日～9月30日'!D71:AG71,'（別紙2-7）10月1日～10月31日'!D71:AH71,'（別紙2-8）11月1日～11月30日'!D71:AG71,'（別紙2-9）12月1日～12月31日'!D71:AH71,'（別紙2-10）1月1日～1月31日'!D71:AH71,'（別紙2-11）2月1日～2月29日'!D71:AF71,'（別紙2-12）3月1日～3月31日'!D71:AH71)</f>
        <v>0</v>
      </c>
      <c r="AK71" s="112" t="str">
        <f t="shared" si="1"/>
        <v/>
      </c>
      <c r="AL71" s="236" t="str">
        <f t="shared" si="2"/>
        <v/>
      </c>
      <c r="AM71" s="236"/>
    </row>
    <row r="72" spans="1:39" s="112" customFormat="1" ht="30" customHeight="1" x14ac:dyDescent="0.4">
      <c r="A72" s="35">
        <v>59</v>
      </c>
      <c r="B72" s="103" t="str">
        <f>IF('（別紙2-5）5月1日～5月31日'!B72="","",'（別紙2-5）5月1日～5月31日'!B72)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-5）5月1日～5月31日'!D72:AH72,'（別紙2-6）6月1日～6月30日'!D72:AG72,'（別紙2-7）7月1日～7月31日'!D72:AH72,'（別紙2-8）8月1日～8月31日'!D72:AH72,'（別紙2-9）9月1日～9月30日'!D72:AG72,'（別紙2-7）10月1日～10月31日'!D72:AH72,'（別紙2-8）11月1日～11月30日'!D72:AG72,'（別紙2-9）12月1日～12月31日'!D72:AH72,'（別紙2-10）1月1日～1月31日'!D72:AH72,'（別紙2-11）2月1日～2月29日'!D72:AF72,'（別紙2-12）3月1日～3月31日'!D72:AH72)</f>
        <v>0</v>
      </c>
      <c r="AK72" s="112" t="str">
        <f t="shared" si="1"/>
        <v/>
      </c>
      <c r="AL72" s="236" t="str">
        <f t="shared" si="2"/>
        <v/>
      </c>
      <c r="AM72" s="236"/>
    </row>
    <row r="73" spans="1:39" s="112" customFormat="1" ht="30" customHeight="1" thickBot="1" x14ac:dyDescent="0.45">
      <c r="A73" s="35">
        <v>60</v>
      </c>
      <c r="B73" s="106" t="str">
        <f>IF('（別紙2-5）5月1日～5月31日'!B73="","",'（別紙2-5）5月1日～5月31日'!B73)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-5）5月1日～5月31日'!D73:AH73,'（別紙2-6）6月1日～6月30日'!D73:AG73,'（別紙2-7）7月1日～7月31日'!D73:AH73,'（別紙2-8）8月1日～8月31日'!D73:AH73,'（別紙2-9）9月1日～9月30日'!D73:AG73,'（別紙2-7）10月1日～10月31日'!D73:AH73,'（別紙2-8）11月1日～11月30日'!D73:AG73,'（別紙2-9）12月1日～12月31日'!D73:AH73,'（別紙2-10）1月1日～1月31日'!D73:AH73,'（別紙2-11）2月1日～2月29日'!D73:AF73,'（別紙2-12）3月1日～3月31日'!D73:AH73)</f>
        <v>0</v>
      </c>
      <c r="AK73" s="112" t="str">
        <f t="shared" si="1"/>
        <v/>
      </c>
      <c r="AL73" s="236" t="str">
        <f t="shared" si="2"/>
        <v/>
      </c>
      <c r="AM73" s="236"/>
    </row>
    <row r="74" spans="1:39" s="112" customFormat="1" ht="30" customHeight="1" x14ac:dyDescent="0.4">
      <c r="A74" s="71">
        <v>61</v>
      </c>
      <c r="B74" s="103" t="str">
        <f>IF('（別紙2-5）5月1日～5月31日'!B74="","",'（別紙2-5）5月1日～5月31日'!B74)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-5）5月1日～5月31日'!D74:AH74,'（別紙2-6）6月1日～6月30日'!D74:AG74,'（別紙2-7）7月1日～7月31日'!D74:AH74,'（別紙2-8）8月1日～8月31日'!D74:AH74,'（別紙2-9）9月1日～9月30日'!D74:AG74,'（別紙2-7）10月1日～10月31日'!D74:AH74,'（別紙2-8）11月1日～11月30日'!D74:AG74,'（別紙2-9）12月1日～12月31日'!D74:AH74,'（別紙2-10）1月1日～1月31日'!D74:AH74,'（別紙2-11）2月1日～2月29日'!D74:AF74,'（別紙2-12）3月1日～3月31日'!D74:AH74)</f>
        <v>0</v>
      </c>
      <c r="AK74" s="112" t="str">
        <f t="shared" si="1"/>
        <v/>
      </c>
      <c r="AL74" s="236" t="str">
        <f t="shared" si="2"/>
        <v/>
      </c>
      <c r="AM74" s="236"/>
    </row>
    <row r="75" spans="1:39" s="112" customFormat="1" ht="30" customHeight="1" x14ac:dyDescent="0.4">
      <c r="A75" s="35">
        <v>62</v>
      </c>
      <c r="B75" s="103" t="str">
        <f>IF('（別紙2-5）5月1日～5月31日'!B75="","",'（別紙2-5）5月1日～5月31日'!B75)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-5）5月1日～5月31日'!D75:AH75,'（別紙2-6）6月1日～6月30日'!D75:AG75,'（別紙2-7）7月1日～7月31日'!D75:AH75,'（別紙2-8）8月1日～8月31日'!D75:AH75,'（別紙2-9）9月1日～9月30日'!D75:AG75,'（別紙2-7）10月1日～10月31日'!D75:AH75,'（別紙2-8）11月1日～11月30日'!D75:AG75,'（別紙2-9）12月1日～12月31日'!D75:AH75,'（別紙2-10）1月1日～1月31日'!D75:AH75,'（別紙2-11）2月1日～2月29日'!D75:AF75,'（別紙2-12）3月1日～3月31日'!D75:AH75)</f>
        <v>0</v>
      </c>
      <c r="AK75" s="112" t="str">
        <f t="shared" si="1"/>
        <v/>
      </c>
      <c r="AL75" s="236" t="str">
        <f t="shared" si="2"/>
        <v/>
      </c>
      <c r="AM75" s="236"/>
    </row>
    <row r="76" spans="1:39" s="112" customFormat="1" ht="30" customHeight="1" x14ac:dyDescent="0.4">
      <c r="A76" s="35">
        <v>63</v>
      </c>
      <c r="B76" s="103" t="str">
        <f>IF('（別紙2-5）5月1日～5月31日'!B76="","",'（別紙2-5）5月1日～5月31日'!B76)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-5）5月1日～5月31日'!D76:AH76,'（別紙2-6）6月1日～6月30日'!D76:AG76,'（別紙2-7）7月1日～7月31日'!D76:AH76,'（別紙2-8）8月1日～8月31日'!D76:AH76,'（別紙2-9）9月1日～9月30日'!D76:AG76,'（別紙2-7）10月1日～10月31日'!D76:AH76,'（別紙2-8）11月1日～11月30日'!D76:AG76,'（別紙2-9）12月1日～12月31日'!D76:AH76,'（別紙2-10）1月1日～1月31日'!D76:AH76,'（別紙2-11）2月1日～2月29日'!D76:AF76,'（別紙2-12）3月1日～3月31日'!D76:AH76)</f>
        <v>0</v>
      </c>
      <c r="AK76" s="112" t="str">
        <f t="shared" si="1"/>
        <v/>
      </c>
      <c r="AL76" s="236" t="str">
        <f t="shared" si="2"/>
        <v/>
      </c>
      <c r="AM76" s="236"/>
    </row>
    <row r="77" spans="1:39" s="112" customFormat="1" ht="30" customHeight="1" x14ac:dyDescent="0.4">
      <c r="A77" s="35">
        <v>64</v>
      </c>
      <c r="B77" s="103" t="str">
        <f>IF('（別紙2-5）5月1日～5月31日'!B77="","",'（別紙2-5）5月1日～5月31日'!B77)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-5）5月1日～5月31日'!D77:AH77,'（別紙2-6）6月1日～6月30日'!D77:AG77,'（別紙2-7）7月1日～7月31日'!D77:AH77,'（別紙2-8）8月1日～8月31日'!D77:AH77,'（別紙2-9）9月1日～9月30日'!D77:AG77,'（別紙2-7）10月1日～10月31日'!D77:AH77,'（別紙2-8）11月1日～11月30日'!D77:AG77,'（別紙2-9）12月1日～12月31日'!D77:AH77,'（別紙2-10）1月1日～1月31日'!D77:AH77,'（別紙2-11）2月1日～2月29日'!D77:AF77,'（別紙2-12）3月1日～3月31日'!D77:AH77)</f>
        <v>0</v>
      </c>
      <c r="AK77" s="112" t="str">
        <f t="shared" si="1"/>
        <v/>
      </c>
      <c r="AL77" s="236" t="str">
        <f t="shared" si="2"/>
        <v/>
      </c>
      <c r="AM77" s="236"/>
    </row>
    <row r="78" spans="1:39" s="112" customFormat="1" ht="30" customHeight="1" thickBot="1" x14ac:dyDescent="0.45">
      <c r="A78" s="37">
        <v>65</v>
      </c>
      <c r="B78" s="104" t="str">
        <f>IF('（別紙2-5）5月1日～5月31日'!B78="","",'（別紙2-5）5月1日～5月31日'!B78)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-5）5月1日～5月31日'!D78:AH78,'（別紙2-6）6月1日～6月30日'!D78:AG78,'（別紙2-7）7月1日～7月31日'!D78:AH78,'（別紙2-8）8月1日～8月31日'!D78:AH78,'（別紙2-9）9月1日～9月30日'!D78:AG78,'（別紙2-7）10月1日～10月31日'!D78:AH78,'（別紙2-8）11月1日～11月30日'!D78:AG78,'（別紙2-9）12月1日～12月31日'!D78:AH78,'（別紙2-10）1月1日～1月31日'!D78:AH78,'（別紙2-11）2月1日～2月29日'!D78:AF78,'（別紙2-12）3月1日～3月31日'!D78:AH78)</f>
        <v>0</v>
      </c>
      <c r="AK78" s="112" t="str">
        <f t="shared" si="1"/>
        <v/>
      </c>
      <c r="AL78" s="236" t="str">
        <f t="shared" si="2"/>
        <v/>
      </c>
      <c r="AM78" s="236"/>
    </row>
    <row r="79" spans="1:39" s="112" customFormat="1" ht="30" customHeight="1" x14ac:dyDescent="0.4">
      <c r="A79" s="64">
        <v>66</v>
      </c>
      <c r="B79" s="105" t="str">
        <f>IF('（別紙2-5）5月1日～5月31日'!B79="","",'（別紙2-5）5月1日～5月31日'!B79)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-5）5月1日～5月31日'!D79:AH79,'（別紙2-6）6月1日～6月30日'!D79:AG79,'（別紙2-7）7月1日～7月31日'!D79:AH79,'（別紙2-8）8月1日～8月31日'!D79:AH79,'（別紙2-9）9月1日～9月30日'!D79:AG79,'（別紙2-7）10月1日～10月31日'!D79:AH79,'（別紙2-8）11月1日～11月30日'!D79:AG79,'（別紙2-9）12月1日～12月31日'!D79:AH79,'（別紙2-10）1月1日～1月31日'!D79:AH79,'（別紙2-11）2月1日～2月29日'!D79:AF79,'（別紙2-12）3月1日～3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IF('（別紙2-5）5月1日～5月31日'!B80="","",'（別紙2-5）5月1日～5月31日'!B80)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-5）5月1日～5月31日'!D80:AH80,'（別紙2-6）6月1日～6月30日'!D80:AG80,'（別紙2-7）7月1日～7月31日'!D80:AH80,'（別紙2-8）8月1日～8月31日'!D80:AH80,'（別紙2-9）9月1日～9月30日'!D80:AG80,'（別紙2-7）10月1日～10月31日'!D80:AH80,'（別紙2-8）11月1日～11月30日'!D80:AG80,'（別紙2-9）12月1日～12月31日'!D80:AH80,'（別紙2-10）1月1日～1月31日'!D80:AH80,'（別紙2-11）2月1日～2月29日'!D80:AF80,'（別紙2-12）3月1日～3月31日'!D80:AH80)</f>
        <v>0</v>
      </c>
      <c r="AK80" s="112" t="str">
        <f t="shared" si="3"/>
        <v/>
      </c>
      <c r="AL80" s="236" t="str">
        <f t="shared" si="4"/>
        <v/>
      </c>
      <c r="AM80" s="236"/>
    </row>
    <row r="81" spans="1:39" s="112" customFormat="1" ht="30" customHeight="1" x14ac:dyDescent="0.4">
      <c r="A81" s="35">
        <v>68</v>
      </c>
      <c r="B81" s="103" t="str">
        <f>IF('（別紙2-5）5月1日～5月31日'!B81="","",'（別紙2-5）5月1日～5月31日'!B81)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-5）5月1日～5月31日'!D81:AH81,'（別紙2-6）6月1日～6月30日'!D81:AG81,'（別紙2-7）7月1日～7月31日'!D81:AH81,'（別紙2-8）8月1日～8月31日'!D81:AH81,'（別紙2-9）9月1日～9月30日'!D81:AG81,'（別紙2-7）10月1日～10月31日'!D81:AH81,'（別紙2-8）11月1日～11月30日'!D81:AG81,'（別紙2-9）12月1日～12月31日'!D81:AH81,'（別紙2-10）1月1日～1月31日'!D81:AH81,'（別紙2-11）2月1日～2月29日'!D81:AF81,'（別紙2-12）3月1日～3月31日'!D81:AH81)</f>
        <v>0</v>
      </c>
      <c r="AK81" s="112" t="str">
        <f t="shared" si="3"/>
        <v/>
      </c>
      <c r="AL81" s="236" t="str">
        <f t="shared" si="4"/>
        <v/>
      </c>
      <c r="AM81" s="236"/>
    </row>
    <row r="82" spans="1:39" s="112" customFormat="1" ht="30" customHeight="1" x14ac:dyDescent="0.4">
      <c r="A82" s="35">
        <v>69</v>
      </c>
      <c r="B82" s="103" t="str">
        <f>IF('（別紙2-5）5月1日～5月31日'!B82="","",'（別紙2-5）5月1日～5月31日'!B82)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-5）5月1日～5月31日'!D82:AH82,'（別紙2-6）6月1日～6月30日'!D82:AG82,'（別紙2-7）7月1日～7月31日'!D82:AH82,'（別紙2-8）8月1日～8月31日'!D82:AH82,'（別紙2-9）9月1日～9月30日'!D82:AG82,'（別紙2-7）10月1日～10月31日'!D82:AH82,'（別紙2-8）11月1日～11月30日'!D82:AG82,'（別紙2-9）12月1日～12月31日'!D82:AH82,'（別紙2-10）1月1日～1月31日'!D82:AH82,'（別紙2-11）2月1日～2月29日'!D82:AF82,'（別紙2-12）3月1日～3月31日'!D82:AH82)</f>
        <v>0</v>
      </c>
      <c r="AK82" s="112" t="str">
        <f t="shared" si="3"/>
        <v/>
      </c>
      <c r="AL82" s="236" t="str">
        <f t="shared" si="4"/>
        <v/>
      </c>
      <c r="AM82" s="236"/>
    </row>
    <row r="83" spans="1:39" s="112" customFormat="1" ht="30" customHeight="1" thickBot="1" x14ac:dyDescent="0.45">
      <c r="A83" s="35">
        <v>70</v>
      </c>
      <c r="B83" s="104" t="str">
        <f>IF('（別紙2-5）5月1日～5月31日'!B83="","",'（別紙2-5）5月1日～5月31日'!B83)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-5）5月1日～5月31日'!D83:AH83,'（別紙2-6）6月1日～6月30日'!D83:AG83,'（別紙2-7）7月1日～7月31日'!D83:AH83,'（別紙2-8）8月1日～8月31日'!D83:AH83,'（別紙2-9）9月1日～9月30日'!D83:AG83,'（別紙2-7）10月1日～10月31日'!D83:AH83,'（別紙2-8）11月1日～11月30日'!D83:AG83,'（別紙2-9）12月1日～12月31日'!D83:AH83,'（別紙2-10）1月1日～1月31日'!D83:AH83,'（別紙2-11）2月1日～2月29日'!D83:AF83,'（別紙2-12）3月1日～3月31日'!D83:AH83)</f>
        <v>0</v>
      </c>
      <c r="AK83" s="112" t="str">
        <f t="shared" si="3"/>
        <v/>
      </c>
      <c r="AL83" s="236" t="str">
        <f t="shared" si="4"/>
        <v/>
      </c>
      <c r="AM83" s="236"/>
    </row>
    <row r="84" spans="1:39" s="112" customFormat="1" ht="30" customHeight="1" x14ac:dyDescent="0.4">
      <c r="A84" s="71">
        <v>71</v>
      </c>
      <c r="B84" s="105" t="str">
        <f>IF('（別紙2-5）5月1日～5月31日'!B84="","",'（別紙2-5）5月1日～5月31日'!B84)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-5）5月1日～5月31日'!D84:AH84,'（別紙2-6）6月1日～6月30日'!D84:AG84,'（別紙2-7）7月1日～7月31日'!D84:AH84,'（別紙2-8）8月1日～8月31日'!D84:AH84,'（別紙2-9）9月1日～9月30日'!D84:AG84,'（別紙2-7）10月1日～10月31日'!D84:AH84,'（別紙2-8）11月1日～11月30日'!D84:AG84,'（別紙2-9）12月1日～12月31日'!D84:AH84,'（別紙2-10）1月1日～1月31日'!D84:AH84,'（別紙2-11）2月1日～2月29日'!D84:AF84,'（別紙2-12）3月1日～3月31日'!D84:AH84)</f>
        <v>0</v>
      </c>
      <c r="AK84" s="112" t="str">
        <f t="shared" si="3"/>
        <v/>
      </c>
      <c r="AL84" s="236" t="str">
        <f t="shared" si="4"/>
        <v/>
      </c>
      <c r="AM84" s="236"/>
    </row>
    <row r="85" spans="1:39" s="112" customFormat="1" ht="30" customHeight="1" x14ac:dyDescent="0.4">
      <c r="A85" s="35">
        <v>72</v>
      </c>
      <c r="B85" s="103" t="str">
        <f>IF('（別紙2-5）5月1日～5月31日'!B85="","",'（別紙2-5）5月1日～5月31日'!B85)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-5）5月1日～5月31日'!D85:AH85,'（別紙2-6）6月1日～6月30日'!D85:AG85,'（別紙2-7）7月1日～7月31日'!D85:AH85,'（別紙2-8）8月1日～8月31日'!D85:AH85,'（別紙2-9）9月1日～9月30日'!D85:AG85,'（別紙2-7）10月1日～10月31日'!D85:AH85,'（別紙2-8）11月1日～11月30日'!D85:AG85,'（別紙2-9）12月1日～12月31日'!D85:AH85,'（別紙2-10）1月1日～1月31日'!D85:AH85,'（別紙2-11）2月1日～2月29日'!D85:AF85,'（別紙2-12）3月1日～3月31日'!D85:AH85)</f>
        <v>0</v>
      </c>
      <c r="AK85" s="112" t="str">
        <f t="shared" si="3"/>
        <v/>
      </c>
      <c r="AL85" s="236" t="str">
        <f t="shared" si="4"/>
        <v/>
      </c>
      <c r="AM85" s="236"/>
    </row>
    <row r="86" spans="1:39" s="112" customFormat="1" ht="30" customHeight="1" x14ac:dyDescent="0.4">
      <c r="A86" s="35">
        <v>73</v>
      </c>
      <c r="B86" s="103" t="str">
        <f>IF('（別紙2-5）5月1日～5月31日'!B86="","",'（別紙2-5）5月1日～5月31日'!B86)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-5）5月1日～5月31日'!D86:AH86,'（別紙2-6）6月1日～6月30日'!D86:AG86,'（別紙2-7）7月1日～7月31日'!D86:AH86,'（別紙2-8）8月1日～8月31日'!D86:AH86,'（別紙2-9）9月1日～9月30日'!D86:AG86,'（別紙2-7）10月1日～10月31日'!D86:AH86,'（別紙2-8）11月1日～11月30日'!D86:AG86,'（別紙2-9）12月1日～12月31日'!D86:AH86,'（別紙2-10）1月1日～1月31日'!D86:AH86,'（別紙2-11）2月1日～2月29日'!D86:AF86,'（別紙2-12）3月1日～3月31日'!D86:AH86)</f>
        <v>0</v>
      </c>
      <c r="AK86" s="112" t="str">
        <f t="shared" si="3"/>
        <v/>
      </c>
      <c r="AL86" s="236" t="str">
        <f t="shared" si="4"/>
        <v/>
      </c>
      <c r="AM86" s="236"/>
    </row>
    <row r="87" spans="1:39" s="112" customFormat="1" ht="30" customHeight="1" x14ac:dyDescent="0.4">
      <c r="A87" s="35">
        <v>74</v>
      </c>
      <c r="B87" s="103" t="str">
        <f>IF('（別紙2-5）5月1日～5月31日'!B87="","",'（別紙2-5）5月1日～5月31日'!B87)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-5）5月1日～5月31日'!D87:AH87,'（別紙2-6）6月1日～6月30日'!D87:AG87,'（別紙2-7）7月1日～7月31日'!D87:AH87,'（別紙2-8）8月1日～8月31日'!D87:AH87,'（別紙2-9）9月1日～9月30日'!D87:AG87,'（別紙2-7）10月1日～10月31日'!D87:AH87,'（別紙2-8）11月1日～11月30日'!D87:AG87,'（別紙2-9）12月1日～12月31日'!D87:AH87,'（別紙2-10）1月1日～1月31日'!D87:AH87,'（別紙2-11）2月1日～2月29日'!D87:AF87,'（別紙2-12）3月1日～3月31日'!D87:AH87)</f>
        <v>0</v>
      </c>
      <c r="AK87" s="112" t="str">
        <f t="shared" si="3"/>
        <v/>
      </c>
      <c r="AL87" s="236" t="str">
        <f t="shared" si="4"/>
        <v/>
      </c>
      <c r="AM87" s="236"/>
    </row>
    <row r="88" spans="1:39" s="112" customFormat="1" ht="30" customHeight="1" thickBot="1" x14ac:dyDescent="0.45">
      <c r="A88" s="37">
        <v>75</v>
      </c>
      <c r="B88" s="104" t="str">
        <f>IF('（別紙2-5）5月1日～5月31日'!B88="","",'（別紙2-5）5月1日～5月31日'!B88)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-5）5月1日～5月31日'!D88:AH88,'（別紙2-6）6月1日～6月30日'!D88:AG88,'（別紙2-7）7月1日～7月31日'!D88:AH88,'（別紙2-8）8月1日～8月31日'!D88:AH88,'（別紙2-9）9月1日～9月30日'!D88:AG88,'（別紙2-7）10月1日～10月31日'!D88:AH88,'（別紙2-8）11月1日～11月30日'!D88:AG88,'（別紙2-9）12月1日～12月31日'!D88:AH88,'（別紙2-10）1月1日～1月31日'!D88:AH88,'（別紙2-11）2月1日～2月29日'!D88:AF88,'（別紙2-12）3月1日～3月31日'!D88:AH88)</f>
        <v>0</v>
      </c>
      <c r="AK88" s="112" t="str">
        <f t="shared" si="3"/>
        <v/>
      </c>
      <c r="AL88" s="236" t="str">
        <f t="shared" si="4"/>
        <v/>
      </c>
      <c r="AM88" s="236"/>
    </row>
    <row r="89" spans="1:39" s="112" customFormat="1" ht="30" customHeight="1" x14ac:dyDescent="0.4">
      <c r="A89" s="64">
        <v>76</v>
      </c>
      <c r="B89" s="105" t="str">
        <f>IF('（別紙2-5）5月1日～5月31日'!B89="","",'（別紙2-5）5月1日～5月31日'!B89)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-5）5月1日～5月31日'!D89:AH89,'（別紙2-6）6月1日～6月30日'!D89:AG89,'（別紙2-7）7月1日～7月31日'!D89:AH89,'（別紙2-8）8月1日～8月31日'!D89:AH89,'（別紙2-9）9月1日～9月30日'!D89:AG89,'（別紙2-7）10月1日～10月31日'!D89:AH89,'（別紙2-8）11月1日～11月30日'!D89:AG89,'（別紙2-9）12月1日～12月31日'!D89:AH89,'（別紙2-10）1月1日～1月31日'!D89:AH89,'（別紙2-11）2月1日～2月29日'!D89:AF89,'（別紙2-12）3月1日～3月31日'!D89:AH89)</f>
        <v>0</v>
      </c>
      <c r="AK89" s="112" t="str">
        <f t="shared" si="3"/>
        <v/>
      </c>
      <c r="AL89" s="236" t="str">
        <f t="shared" si="4"/>
        <v/>
      </c>
      <c r="AM89" s="236"/>
    </row>
    <row r="90" spans="1:39" s="112" customFormat="1" ht="30" customHeight="1" x14ac:dyDescent="0.4">
      <c r="A90" s="35">
        <v>77</v>
      </c>
      <c r="B90" s="103" t="str">
        <f>IF('（別紙2-5）5月1日～5月31日'!B90="","",'（別紙2-5）5月1日～5月31日'!B90)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-5）5月1日～5月31日'!D90:AH90,'（別紙2-6）6月1日～6月30日'!D90:AG90,'（別紙2-7）7月1日～7月31日'!D90:AH90,'（別紙2-8）8月1日～8月31日'!D90:AH90,'（別紙2-9）9月1日～9月30日'!D90:AG90,'（別紙2-7）10月1日～10月31日'!D90:AH90,'（別紙2-8）11月1日～11月30日'!D90:AG90,'（別紙2-9）12月1日～12月31日'!D90:AH90,'（別紙2-10）1月1日～1月31日'!D90:AH90,'（別紙2-11）2月1日～2月29日'!D90:AF90,'（別紙2-12）3月1日～3月31日'!D90:AH90)</f>
        <v>0</v>
      </c>
      <c r="AK90" s="112" t="str">
        <f t="shared" si="3"/>
        <v/>
      </c>
      <c r="AL90" s="236" t="str">
        <f t="shared" si="4"/>
        <v/>
      </c>
      <c r="AM90" s="236"/>
    </row>
    <row r="91" spans="1:39" s="112" customFormat="1" ht="30" customHeight="1" x14ac:dyDescent="0.4">
      <c r="A91" s="35">
        <v>78</v>
      </c>
      <c r="B91" s="103" t="str">
        <f>IF('（別紙2-5）5月1日～5月31日'!B91="","",'（別紙2-5）5月1日～5月31日'!B91)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-5）5月1日～5月31日'!D91:AH91,'（別紙2-6）6月1日～6月30日'!D91:AG91,'（別紙2-7）7月1日～7月31日'!D91:AH91,'（別紙2-8）8月1日～8月31日'!D91:AH91,'（別紙2-9）9月1日～9月30日'!D91:AG91,'（別紙2-7）10月1日～10月31日'!D91:AH91,'（別紙2-8）11月1日～11月30日'!D91:AG91,'（別紙2-9）12月1日～12月31日'!D91:AH91,'（別紙2-10）1月1日～1月31日'!D91:AH91,'（別紙2-11）2月1日～2月29日'!D91:AF91,'（別紙2-12）3月1日～3月31日'!D91:AH91)</f>
        <v>0</v>
      </c>
      <c r="AK91" s="112" t="str">
        <f t="shared" si="3"/>
        <v/>
      </c>
      <c r="AL91" s="236" t="str">
        <f t="shared" si="4"/>
        <v/>
      </c>
      <c r="AM91" s="236"/>
    </row>
    <row r="92" spans="1:39" s="112" customFormat="1" ht="30" customHeight="1" x14ac:dyDescent="0.4">
      <c r="A92" s="35">
        <v>79</v>
      </c>
      <c r="B92" s="103" t="str">
        <f>IF('（別紙2-5）5月1日～5月31日'!B92="","",'（別紙2-5）5月1日～5月31日'!B92)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-5）5月1日～5月31日'!D92:AH92,'（別紙2-6）6月1日～6月30日'!D92:AG92,'（別紙2-7）7月1日～7月31日'!D92:AH92,'（別紙2-8）8月1日～8月31日'!D92:AH92,'（別紙2-9）9月1日～9月30日'!D92:AG92,'（別紙2-7）10月1日～10月31日'!D92:AH92,'（別紙2-8）11月1日～11月30日'!D92:AG92,'（別紙2-9）12月1日～12月31日'!D92:AH92,'（別紙2-10）1月1日～1月31日'!D92:AH92,'（別紙2-11）2月1日～2月29日'!D92:AF92,'（別紙2-12）3月1日～3月31日'!D92:AH92)</f>
        <v>0</v>
      </c>
      <c r="AK92" s="112" t="str">
        <f t="shared" si="3"/>
        <v/>
      </c>
      <c r="AL92" s="236" t="str">
        <f t="shared" si="4"/>
        <v/>
      </c>
      <c r="AM92" s="236"/>
    </row>
    <row r="93" spans="1:39" s="112" customFormat="1" ht="30" customHeight="1" thickBot="1" x14ac:dyDescent="0.45">
      <c r="A93" s="35">
        <v>80</v>
      </c>
      <c r="B93" s="104" t="str">
        <f>IF('（別紙2-5）5月1日～5月31日'!B93="","",'（別紙2-5）5月1日～5月31日'!B93)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-5）5月1日～5月31日'!D93:AH93,'（別紙2-6）6月1日～6月30日'!D93:AG93,'（別紙2-7）7月1日～7月31日'!D93:AH93,'（別紙2-8）8月1日～8月31日'!D93:AH93,'（別紙2-9）9月1日～9月30日'!D93:AG93,'（別紙2-7）10月1日～10月31日'!D93:AH93,'（別紙2-8）11月1日～11月30日'!D93:AG93,'（別紙2-9）12月1日～12月31日'!D93:AH93,'（別紙2-10）1月1日～1月31日'!D93:AH93,'（別紙2-11）2月1日～2月29日'!D93:AF93,'（別紙2-12）3月1日～3月31日'!D93:AH93)</f>
        <v>0</v>
      </c>
      <c r="AK93" s="112" t="str">
        <f t="shared" si="3"/>
        <v/>
      </c>
      <c r="AL93" s="236" t="str">
        <f t="shared" si="4"/>
        <v/>
      </c>
      <c r="AM93" s="236"/>
    </row>
    <row r="94" spans="1:39" s="112" customFormat="1" ht="30" customHeight="1" x14ac:dyDescent="0.4">
      <c r="A94" s="71">
        <v>81</v>
      </c>
      <c r="B94" s="105" t="str">
        <f>IF('（別紙2-5）5月1日～5月31日'!B94="","",'（別紙2-5）5月1日～5月31日'!B94)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-5）5月1日～5月31日'!D94:AH94,'（別紙2-6）6月1日～6月30日'!D94:AG94,'（別紙2-7）7月1日～7月31日'!D94:AH94,'（別紙2-8）8月1日～8月31日'!D94:AH94,'（別紙2-9）9月1日～9月30日'!D94:AG94,'（別紙2-7）10月1日～10月31日'!D94:AH94,'（別紙2-8）11月1日～11月30日'!D94:AG94,'（別紙2-9）12月1日～12月31日'!D94:AH94,'（別紙2-10）1月1日～1月31日'!D94:AH94,'（別紙2-11）2月1日～2月29日'!D94:AF94,'（別紙2-12）3月1日～3月31日'!D94:AH94)</f>
        <v>0</v>
      </c>
      <c r="AK94" s="112" t="str">
        <f t="shared" si="3"/>
        <v/>
      </c>
      <c r="AL94" s="236" t="str">
        <f t="shared" si="4"/>
        <v/>
      </c>
      <c r="AM94" s="236"/>
    </row>
    <row r="95" spans="1:39" s="112" customFormat="1" ht="30" customHeight="1" x14ac:dyDescent="0.4">
      <c r="A95" s="35">
        <v>82</v>
      </c>
      <c r="B95" s="103" t="str">
        <f>IF('（別紙2-5）5月1日～5月31日'!B95="","",'（別紙2-5）5月1日～5月31日'!B95)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-5）5月1日～5月31日'!D95:AH95,'（別紙2-6）6月1日～6月30日'!D95:AG95,'（別紙2-7）7月1日～7月31日'!D95:AH95,'（別紙2-8）8月1日～8月31日'!D95:AH95,'（別紙2-9）9月1日～9月30日'!D95:AG95,'（別紙2-7）10月1日～10月31日'!D95:AH95,'（別紙2-8）11月1日～11月30日'!D95:AG95,'（別紙2-9）12月1日～12月31日'!D95:AH95,'（別紙2-10）1月1日～1月31日'!D95:AH95,'（別紙2-11）2月1日～2月29日'!D95:AF95,'（別紙2-12）3月1日～3月31日'!D95:AH95)</f>
        <v>0</v>
      </c>
      <c r="AK95" s="112" t="str">
        <f t="shared" si="3"/>
        <v/>
      </c>
      <c r="AL95" s="236" t="str">
        <f t="shared" si="4"/>
        <v/>
      </c>
      <c r="AM95" s="236"/>
    </row>
    <row r="96" spans="1:39" s="112" customFormat="1" ht="30" customHeight="1" x14ac:dyDescent="0.4">
      <c r="A96" s="35">
        <v>83</v>
      </c>
      <c r="B96" s="103" t="str">
        <f>IF('（別紙2-5）5月1日～5月31日'!B96="","",'（別紙2-5）5月1日～5月31日'!B96)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-5）5月1日～5月31日'!D96:AH96,'（別紙2-6）6月1日～6月30日'!D96:AG96,'（別紙2-7）7月1日～7月31日'!D96:AH96,'（別紙2-8）8月1日～8月31日'!D96:AH96,'（別紙2-9）9月1日～9月30日'!D96:AG96,'（別紙2-7）10月1日～10月31日'!D96:AH96,'（別紙2-8）11月1日～11月30日'!D96:AG96,'（別紙2-9）12月1日～12月31日'!D96:AH96,'（別紙2-10）1月1日～1月31日'!D96:AH96,'（別紙2-11）2月1日～2月29日'!D96:AF96,'（別紙2-12）3月1日～3月31日'!D96:AH96)</f>
        <v>0</v>
      </c>
      <c r="AK96" s="112" t="str">
        <f t="shared" si="3"/>
        <v/>
      </c>
      <c r="AL96" s="236" t="str">
        <f t="shared" si="4"/>
        <v/>
      </c>
      <c r="AM96" s="236"/>
    </row>
    <row r="97" spans="1:39" s="112" customFormat="1" ht="30" customHeight="1" x14ac:dyDescent="0.4">
      <c r="A97" s="35">
        <v>84</v>
      </c>
      <c r="B97" s="103" t="str">
        <f>IF('（別紙2-5）5月1日～5月31日'!B97="","",'（別紙2-5）5月1日～5月31日'!B97)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-5）5月1日～5月31日'!D97:AH97,'（別紙2-6）6月1日～6月30日'!D97:AG97,'（別紙2-7）7月1日～7月31日'!D97:AH97,'（別紙2-8）8月1日～8月31日'!D97:AH97,'（別紙2-9）9月1日～9月30日'!D97:AG97,'（別紙2-7）10月1日～10月31日'!D97:AH97,'（別紙2-8）11月1日～11月30日'!D97:AG97,'（別紙2-9）12月1日～12月31日'!D97:AH97,'（別紙2-10）1月1日～1月31日'!D97:AH97,'（別紙2-11）2月1日～2月29日'!D97:AF97,'（別紙2-12）3月1日～3月31日'!D97:AH97)</f>
        <v>0</v>
      </c>
      <c r="AK97" s="112" t="str">
        <f t="shared" si="3"/>
        <v/>
      </c>
      <c r="AL97" s="236" t="str">
        <f t="shared" si="4"/>
        <v/>
      </c>
      <c r="AM97" s="236"/>
    </row>
    <row r="98" spans="1:39" s="112" customFormat="1" ht="30" customHeight="1" thickBot="1" x14ac:dyDescent="0.45">
      <c r="A98" s="37">
        <v>85</v>
      </c>
      <c r="B98" s="104" t="str">
        <f>IF('（別紙2-5）5月1日～5月31日'!B98="","",'（別紙2-5）5月1日～5月31日'!B98)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-5）5月1日～5月31日'!D98:AH98,'（別紙2-6）6月1日～6月30日'!D98:AG98,'（別紙2-7）7月1日～7月31日'!D98:AH98,'（別紙2-8）8月1日～8月31日'!D98:AH98,'（別紙2-9）9月1日～9月30日'!D98:AG98,'（別紙2-7）10月1日～10月31日'!D98:AH98,'（別紙2-8）11月1日～11月30日'!D98:AG98,'（別紙2-9）12月1日～12月31日'!D98:AH98,'（別紙2-10）1月1日～1月31日'!D98:AH98,'（別紙2-11）2月1日～2月29日'!D98:AF98,'（別紙2-12）3月1日～3月31日'!D98:AH98)</f>
        <v>0</v>
      </c>
      <c r="AK98" s="112" t="str">
        <f t="shared" si="3"/>
        <v/>
      </c>
      <c r="AL98" s="236" t="str">
        <f t="shared" si="4"/>
        <v/>
      </c>
      <c r="AM98" s="236"/>
    </row>
    <row r="99" spans="1:39" s="112" customFormat="1" ht="30" customHeight="1" x14ac:dyDescent="0.4">
      <c r="A99" s="64">
        <v>86</v>
      </c>
      <c r="B99" s="105" t="str">
        <f>IF('（別紙2-5）5月1日～5月31日'!B99="","",'（別紙2-5）5月1日～5月31日'!B99)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-5）5月1日～5月31日'!D99:AH99,'（別紙2-6）6月1日～6月30日'!D99:AG99,'（別紙2-7）7月1日～7月31日'!D99:AH99,'（別紙2-8）8月1日～8月31日'!D99:AH99,'（別紙2-9）9月1日～9月30日'!D99:AG99,'（別紙2-7）10月1日～10月31日'!D99:AH99,'（別紙2-8）11月1日～11月30日'!D99:AG99,'（別紙2-9）12月1日～12月31日'!D99:AH99,'（別紙2-10）1月1日～1月31日'!D99:AH99,'（別紙2-11）2月1日～2月29日'!D99:AF99,'（別紙2-12）3月1日～3月31日'!D99:AH99)</f>
        <v>0</v>
      </c>
      <c r="AK99" s="112" t="str">
        <f t="shared" si="3"/>
        <v/>
      </c>
      <c r="AL99" s="236" t="str">
        <f t="shared" si="4"/>
        <v/>
      </c>
      <c r="AM99" s="236"/>
    </row>
    <row r="100" spans="1:39" s="112" customFormat="1" ht="30" customHeight="1" x14ac:dyDescent="0.4">
      <c r="A100" s="35">
        <v>87</v>
      </c>
      <c r="B100" s="103" t="str">
        <f>IF('（別紙2-5）5月1日～5月31日'!B100="","",'（別紙2-5）5月1日～5月31日'!B100)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-5）5月1日～5月31日'!D100:AH100,'（別紙2-6）6月1日～6月30日'!D100:AG100,'（別紙2-7）7月1日～7月31日'!D100:AH100,'（別紙2-8）8月1日～8月31日'!D100:AH100,'（別紙2-9）9月1日～9月30日'!D100:AG100,'（別紙2-7）10月1日～10月31日'!D100:AH100,'（別紙2-8）11月1日～11月30日'!D100:AG100,'（別紙2-9）12月1日～12月31日'!D100:AH100,'（別紙2-10）1月1日～1月31日'!D100:AH100,'（別紙2-11）2月1日～2月29日'!D100:AF100,'（別紙2-12）3月1日～3月31日'!D100:AH100)</f>
        <v>0</v>
      </c>
      <c r="AK100" s="112" t="str">
        <f t="shared" si="3"/>
        <v/>
      </c>
      <c r="AL100" s="236" t="str">
        <f t="shared" si="4"/>
        <v/>
      </c>
      <c r="AM100" s="236"/>
    </row>
    <row r="101" spans="1:39" s="112" customFormat="1" ht="30" customHeight="1" x14ac:dyDescent="0.4">
      <c r="A101" s="35">
        <v>88</v>
      </c>
      <c r="B101" s="103" t="str">
        <f>IF('（別紙2-5）5月1日～5月31日'!B101="","",'（別紙2-5）5月1日～5月31日'!B101)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-5）5月1日～5月31日'!D101:AH101,'（別紙2-6）6月1日～6月30日'!D101:AG101,'（別紙2-7）7月1日～7月31日'!D101:AH101,'（別紙2-8）8月1日～8月31日'!D101:AH101,'（別紙2-9）9月1日～9月30日'!D101:AG101,'（別紙2-7）10月1日～10月31日'!D101:AH101,'（別紙2-8）11月1日～11月30日'!D101:AG101,'（別紙2-9）12月1日～12月31日'!D101:AH101,'（別紙2-10）1月1日～1月31日'!D101:AH101,'（別紙2-11）2月1日～2月29日'!D101:AF101,'（別紙2-12）3月1日～3月31日'!D101:AH101)</f>
        <v>0</v>
      </c>
      <c r="AK101" s="112" t="str">
        <f t="shared" si="3"/>
        <v/>
      </c>
      <c r="AL101" s="236" t="str">
        <f t="shared" si="4"/>
        <v/>
      </c>
      <c r="AM101" s="236"/>
    </row>
    <row r="102" spans="1:39" s="112" customFormat="1" ht="30" customHeight="1" x14ac:dyDescent="0.4">
      <c r="A102" s="35">
        <v>89</v>
      </c>
      <c r="B102" s="103" t="str">
        <f>IF('（別紙2-5）5月1日～5月31日'!B102="","",'（別紙2-5）5月1日～5月31日'!B102)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-5）5月1日～5月31日'!D102:AH102,'（別紙2-6）6月1日～6月30日'!D102:AG102,'（別紙2-7）7月1日～7月31日'!D102:AH102,'（別紙2-8）8月1日～8月31日'!D102:AH102,'（別紙2-9）9月1日～9月30日'!D102:AG102,'（別紙2-7）10月1日～10月31日'!D102:AH102,'（別紙2-8）11月1日～11月30日'!D102:AG102,'（別紙2-9）12月1日～12月31日'!D102:AH102,'（別紙2-10）1月1日～1月31日'!D102:AH102,'（別紙2-11）2月1日～2月29日'!D102:AF102,'（別紙2-12）3月1日～3月31日'!D102:AH102)</f>
        <v>0</v>
      </c>
      <c r="AK102" s="112" t="str">
        <f t="shared" si="3"/>
        <v/>
      </c>
      <c r="AL102" s="236" t="str">
        <f t="shared" si="4"/>
        <v/>
      </c>
      <c r="AM102" s="236"/>
    </row>
    <row r="103" spans="1:39" s="112" customFormat="1" ht="30" customHeight="1" thickBot="1" x14ac:dyDescent="0.45">
      <c r="A103" s="35">
        <v>90</v>
      </c>
      <c r="B103" s="104" t="str">
        <f>IF('（別紙2-5）5月1日～5月31日'!B103="","",'（別紙2-5）5月1日～5月31日'!B103)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-5）5月1日～5月31日'!D103:AH103,'（別紙2-6）6月1日～6月30日'!D103:AG103,'（別紙2-7）7月1日～7月31日'!D103:AH103,'（別紙2-8）8月1日～8月31日'!D103:AH103,'（別紙2-9）9月1日～9月30日'!D103:AG103,'（別紙2-7）10月1日～10月31日'!D103:AH103,'（別紙2-8）11月1日～11月30日'!D103:AG103,'（別紙2-9）12月1日～12月31日'!D103:AH103,'（別紙2-10）1月1日～1月31日'!D103:AH103,'（別紙2-11）2月1日～2月29日'!D103:AF103,'（別紙2-12）3月1日～3月31日'!D103:AH103)</f>
        <v>0</v>
      </c>
      <c r="AK103" s="112" t="str">
        <f t="shared" si="3"/>
        <v/>
      </c>
      <c r="AL103" s="236" t="str">
        <f t="shared" si="4"/>
        <v/>
      </c>
      <c r="AM103" s="236"/>
    </row>
    <row r="104" spans="1:39" s="112" customFormat="1" ht="30" customHeight="1" x14ac:dyDescent="0.4">
      <c r="A104" s="71">
        <v>91</v>
      </c>
      <c r="B104" s="105" t="str">
        <f>IF('（別紙2-5）5月1日～5月31日'!B104="","",'（別紙2-5）5月1日～5月31日'!B104)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-5）5月1日～5月31日'!D104:AH104,'（別紙2-6）6月1日～6月30日'!D104:AG104,'（別紙2-7）7月1日～7月31日'!D104:AH104,'（別紙2-8）8月1日～8月31日'!D104:AH104,'（別紙2-9）9月1日～9月30日'!D104:AG104,'（別紙2-7）10月1日～10月31日'!D104:AH104,'（別紙2-8）11月1日～11月30日'!D104:AG104,'（別紙2-9）12月1日～12月31日'!D104:AH104,'（別紙2-10）1月1日～1月31日'!D104:AH104,'（別紙2-11）2月1日～2月29日'!D104:AF104,'（別紙2-12）3月1日～3月31日'!D104:AH104)</f>
        <v>0</v>
      </c>
      <c r="AK104" s="112" t="str">
        <f t="shared" si="3"/>
        <v/>
      </c>
      <c r="AL104" s="236" t="str">
        <f t="shared" si="4"/>
        <v/>
      </c>
      <c r="AM104" s="236"/>
    </row>
    <row r="105" spans="1:39" s="112" customFormat="1" ht="30" customHeight="1" x14ac:dyDescent="0.4">
      <c r="A105" s="35">
        <v>92</v>
      </c>
      <c r="B105" s="103" t="str">
        <f>IF('（別紙2-5）5月1日～5月31日'!B105="","",'（別紙2-5）5月1日～5月31日'!B105)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-5）5月1日～5月31日'!D105:AH105,'（別紙2-6）6月1日～6月30日'!D105:AG105,'（別紙2-7）7月1日～7月31日'!D105:AH105,'（別紙2-8）8月1日～8月31日'!D105:AH105,'（別紙2-9）9月1日～9月30日'!D105:AG105,'（別紙2-7）10月1日～10月31日'!D105:AH105,'（別紙2-8）11月1日～11月30日'!D105:AG105,'（別紙2-9）12月1日～12月31日'!D105:AH105,'（別紙2-10）1月1日～1月31日'!D105:AH105,'（別紙2-11）2月1日～2月29日'!D105:AF105,'（別紙2-12）3月1日～3月31日'!D105:AH105)</f>
        <v>0</v>
      </c>
      <c r="AK105" s="112" t="str">
        <f t="shared" si="3"/>
        <v/>
      </c>
      <c r="AL105" s="236" t="str">
        <f t="shared" si="4"/>
        <v/>
      </c>
      <c r="AM105" s="236"/>
    </row>
    <row r="106" spans="1:39" s="112" customFormat="1" ht="30" customHeight="1" x14ac:dyDescent="0.4">
      <c r="A106" s="35">
        <v>93</v>
      </c>
      <c r="B106" s="103" t="str">
        <f>IF('（別紙2-5）5月1日～5月31日'!B106="","",'（別紙2-5）5月1日～5月31日'!B106)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-5）5月1日～5月31日'!D106:AH106,'（別紙2-6）6月1日～6月30日'!D106:AG106,'（別紙2-7）7月1日～7月31日'!D106:AH106,'（別紙2-8）8月1日～8月31日'!D106:AH106,'（別紙2-9）9月1日～9月30日'!D106:AG106,'（別紙2-7）10月1日～10月31日'!D106:AH106,'（別紙2-8）11月1日～11月30日'!D106:AG106,'（別紙2-9）12月1日～12月31日'!D106:AH106,'（別紙2-10）1月1日～1月31日'!D106:AH106,'（別紙2-11）2月1日～2月29日'!D106:AF106,'（別紙2-12）3月1日～3月31日'!D106:AH106)</f>
        <v>0</v>
      </c>
      <c r="AK106" s="112" t="str">
        <f t="shared" si="3"/>
        <v/>
      </c>
      <c r="AL106" s="236" t="str">
        <f t="shared" si="4"/>
        <v/>
      </c>
      <c r="AM106" s="236"/>
    </row>
    <row r="107" spans="1:39" s="112" customFormat="1" ht="30" customHeight="1" x14ac:dyDescent="0.4">
      <c r="A107" s="35">
        <v>94</v>
      </c>
      <c r="B107" s="103" t="str">
        <f>IF('（別紙2-5）5月1日～5月31日'!B107="","",'（別紙2-5）5月1日～5月31日'!B107)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-5）5月1日～5月31日'!D107:AH107,'（別紙2-6）6月1日～6月30日'!D107:AG107,'（別紙2-7）7月1日～7月31日'!D107:AH107,'（別紙2-8）8月1日～8月31日'!D107:AH107,'（別紙2-9）9月1日～9月30日'!D107:AG107,'（別紙2-7）10月1日～10月31日'!D107:AH107,'（別紙2-8）11月1日～11月30日'!D107:AG107,'（別紙2-9）12月1日～12月31日'!D107:AH107,'（別紙2-10）1月1日～1月31日'!D107:AH107,'（別紙2-11）2月1日～2月29日'!D107:AF107,'（別紙2-12）3月1日～3月31日'!D107:AH107)</f>
        <v>0</v>
      </c>
      <c r="AK107" s="112" t="str">
        <f t="shared" si="3"/>
        <v/>
      </c>
      <c r="AL107" s="236" t="str">
        <f t="shared" si="4"/>
        <v/>
      </c>
      <c r="AM107" s="236"/>
    </row>
    <row r="108" spans="1:39" s="112" customFormat="1" ht="30" customHeight="1" thickBot="1" x14ac:dyDescent="0.45">
      <c r="A108" s="37">
        <v>95</v>
      </c>
      <c r="B108" s="104" t="str">
        <f>IF('（別紙2-5）5月1日～5月31日'!B108="","",'（別紙2-5）5月1日～5月31日'!B108)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-5）5月1日～5月31日'!D108:AH108,'（別紙2-6）6月1日～6月30日'!D108:AG108,'（別紙2-7）7月1日～7月31日'!D108:AH108,'（別紙2-8）8月1日～8月31日'!D108:AH108,'（別紙2-9）9月1日～9月30日'!D108:AG108,'（別紙2-7）10月1日～10月31日'!D108:AH108,'（別紙2-8）11月1日～11月30日'!D108:AG108,'（別紙2-9）12月1日～12月31日'!D108:AH108,'（別紙2-10）1月1日～1月31日'!D108:AH108,'（別紙2-11）2月1日～2月29日'!D108:AF108,'（別紙2-12）3月1日～3月31日'!D108:AH108)</f>
        <v>0</v>
      </c>
      <c r="AK108" s="112" t="str">
        <f t="shared" si="3"/>
        <v/>
      </c>
      <c r="AL108" s="236" t="str">
        <f t="shared" si="4"/>
        <v/>
      </c>
      <c r="AM108" s="236"/>
    </row>
    <row r="109" spans="1:39" s="112" customFormat="1" ht="30" customHeight="1" x14ac:dyDescent="0.4">
      <c r="A109" s="64">
        <v>96</v>
      </c>
      <c r="B109" s="105" t="str">
        <f>IF('（別紙2-5）5月1日～5月31日'!B109="","",'（別紙2-5）5月1日～5月31日'!B109)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-5）5月1日～5月31日'!D109:AH109,'（別紙2-6）6月1日～6月30日'!D109:AG109,'（別紙2-7）7月1日～7月31日'!D109:AH109,'（別紙2-8）8月1日～8月31日'!D109:AH109,'（別紙2-9）9月1日～9月30日'!D109:AG109,'（別紙2-7）10月1日～10月31日'!D109:AH109,'（別紙2-8）11月1日～11月30日'!D109:AG109,'（別紙2-9）12月1日～12月31日'!D109:AH109,'（別紙2-10）1月1日～1月31日'!D109:AH109,'（別紙2-11）2月1日～2月29日'!D109:AF109,'（別紙2-12）3月1日～3月31日'!D109:AH109)</f>
        <v>0</v>
      </c>
      <c r="AK109" s="112" t="str">
        <f t="shared" si="3"/>
        <v/>
      </c>
      <c r="AL109" s="236" t="str">
        <f t="shared" si="4"/>
        <v/>
      </c>
      <c r="AM109" s="236"/>
    </row>
    <row r="110" spans="1:39" s="112" customFormat="1" ht="30" customHeight="1" x14ac:dyDescent="0.4">
      <c r="A110" s="35">
        <v>97</v>
      </c>
      <c r="B110" s="103" t="str">
        <f>IF('（別紙2-5）5月1日～5月31日'!B110="","",'（別紙2-5）5月1日～5月31日'!B110)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-5）5月1日～5月31日'!D110:AH110,'（別紙2-6）6月1日～6月30日'!D110:AG110,'（別紙2-7）7月1日～7月31日'!D110:AH110,'（別紙2-8）8月1日～8月31日'!D110:AH110,'（別紙2-9）9月1日～9月30日'!D110:AG110,'（別紙2-7）10月1日～10月31日'!D110:AH110,'（別紙2-8）11月1日～11月30日'!D110:AG110,'（別紙2-9）12月1日～12月31日'!D110:AH110,'（別紙2-10）1月1日～1月31日'!D110:AH110,'（別紙2-11）2月1日～2月29日'!D110:AF110,'（別紙2-12）3月1日～3月31日'!D110:AH110)</f>
        <v>0</v>
      </c>
      <c r="AK110" s="112" t="str">
        <f t="shared" si="3"/>
        <v/>
      </c>
      <c r="AL110" s="236" t="str">
        <f t="shared" si="4"/>
        <v/>
      </c>
      <c r="AM110" s="236"/>
    </row>
    <row r="111" spans="1:39" s="112" customFormat="1" ht="30" customHeight="1" x14ac:dyDescent="0.4">
      <c r="A111" s="35">
        <v>98</v>
      </c>
      <c r="B111" s="103" t="str">
        <f>IF('（別紙2-5）5月1日～5月31日'!B111="","",'（別紙2-5）5月1日～5月31日'!B111)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-5）5月1日～5月31日'!D111:AH111,'（別紙2-6）6月1日～6月30日'!D111:AG111,'（別紙2-7）7月1日～7月31日'!D111:AH111,'（別紙2-8）8月1日～8月31日'!D111:AH111,'（別紙2-9）9月1日～9月30日'!D111:AG111,'（別紙2-7）10月1日～10月31日'!D111:AH111,'（別紙2-8）11月1日～11月30日'!D111:AG111,'（別紙2-9）12月1日～12月31日'!D111:AH111,'（別紙2-10）1月1日～1月31日'!D111:AH111,'（別紙2-11）2月1日～2月29日'!D111:AF111,'（別紙2-12）3月1日～3月31日'!D111:AH111)</f>
        <v>0</v>
      </c>
      <c r="AK111" s="112" t="str">
        <f t="shared" si="3"/>
        <v/>
      </c>
      <c r="AL111" s="236" t="str">
        <f t="shared" si="4"/>
        <v/>
      </c>
      <c r="AM111" s="236"/>
    </row>
    <row r="112" spans="1:39" s="112" customFormat="1" ht="30" customHeight="1" x14ac:dyDescent="0.4">
      <c r="A112" s="35">
        <v>99</v>
      </c>
      <c r="B112" s="103" t="str">
        <f>IF('（別紙2-5）5月1日～5月31日'!B112="","",'（別紙2-5）5月1日～5月31日'!B112)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-5）5月1日～5月31日'!D112:AH112,'（別紙2-6）6月1日～6月30日'!D112:AG112,'（別紙2-7）7月1日～7月31日'!D112:AH112,'（別紙2-8）8月1日～8月31日'!D112:AH112,'（別紙2-9）9月1日～9月30日'!D112:AG112,'（別紙2-7）10月1日～10月31日'!D112:AH112,'（別紙2-8）11月1日～11月30日'!D112:AG112,'（別紙2-9）12月1日～12月31日'!D112:AH112,'（別紙2-10）1月1日～1月31日'!D112:AH112,'（別紙2-11）2月1日～2月29日'!D112:AF112,'（別紙2-12）3月1日～3月31日'!D112:AH112)</f>
        <v>0</v>
      </c>
      <c r="AK112" s="112" t="str">
        <f t="shared" si="3"/>
        <v/>
      </c>
      <c r="AL112" s="236" t="str">
        <f t="shared" si="4"/>
        <v/>
      </c>
      <c r="AM112" s="236"/>
    </row>
    <row r="113" spans="1:39" s="112" customFormat="1" ht="30" customHeight="1" thickBot="1" x14ac:dyDescent="0.45">
      <c r="A113" s="35">
        <v>100</v>
      </c>
      <c r="B113" s="104" t="str">
        <f>IF('（別紙2-5）5月1日～5月31日'!B113="","",'（別紙2-5）5月1日～5月31日'!B113)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-5）5月1日～5月31日'!D113:AH113,'（別紙2-6）6月1日～6月30日'!D113:AG113,'（別紙2-7）7月1日～7月31日'!D113:AH113,'（別紙2-8）8月1日～8月31日'!D113:AH113,'（別紙2-9）9月1日～9月30日'!D113:AG113,'（別紙2-7）10月1日～10月31日'!D113:AH113,'（別紙2-8）11月1日～11月30日'!D113:AG113,'（別紙2-9）12月1日～12月31日'!D113:AH113,'（別紙2-10）1月1日～1月31日'!D113:AH113,'（別紙2-11）2月1日～2月29日'!D113:AF113,'（別紙2-12）3月1日～3月31日'!D113:AH113)</f>
        <v>0</v>
      </c>
      <c r="AK113" s="112" t="str">
        <f t="shared" si="3"/>
        <v/>
      </c>
      <c r="AL113" s="236" t="str">
        <f t="shared" si="4"/>
        <v/>
      </c>
      <c r="AM113" s="236"/>
    </row>
    <row r="114" spans="1:39" s="112" customFormat="1" ht="30" customHeight="1" x14ac:dyDescent="0.4">
      <c r="A114" s="71">
        <v>101</v>
      </c>
      <c r="B114" s="105" t="str">
        <f>IF('（別紙2-5）5月1日～5月31日'!B114="","",'（別紙2-5）5月1日～5月31日'!B114)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-5）5月1日～5月31日'!D114:AH114,'（別紙2-6）6月1日～6月30日'!D114:AG114,'（別紙2-7）7月1日～7月31日'!D114:AH114,'（別紙2-8）8月1日～8月31日'!D114:AH114,'（別紙2-9）9月1日～9月30日'!D114:AG114,'（別紙2-7）10月1日～10月31日'!D114:AH114,'（別紙2-8）11月1日～11月30日'!D114:AG114,'（別紙2-9）12月1日～12月31日'!D114:AH114,'（別紙2-10）1月1日～1月31日'!D114:AH114,'（別紙2-11）2月1日～2月29日'!D114:AF114,'（別紙2-12）3月1日～3月31日'!D114:AH114)</f>
        <v>0</v>
      </c>
      <c r="AK114" s="112" t="str">
        <f t="shared" si="3"/>
        <v/>
      </c>
      <c r="AL114" s="236" t="str">
        <f t="shared" si="4"/>
        <v/>
      </c>
      <c r="AM114" s="236"/>
    </row>
    <row r="115" spans="1:39" s="112" customFormat="1" ht="30" customHeight="1" x14ac:dyDescent="0.4">
      <c r="A115" s="35">
        <v>102</v>
      </c>
      <c r="B115" s="103" t="str">
        <f>IF('（別紙2-5）5月1日～5月31日'!B115="","",'（別紙2-5）5月1日～5月31日'!B115)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-5）5月1日～5月31日'!D115:AH115,'（別紙2-6）6月1日～6月30日'!D115:AG115,'（別紙2-7）7月1日～7月31日'!D115:AH115,'（別紙2-8）8月1日～8月31日'!D115:AH115,'（別紙2-9）9月1日～9月30日'!D115:AG115,'（別紙2-7）10月1日～10月31日'!D115:AH115,'（別紙2-8）11月1日～11月30日'!D115:AG115,'（別紙2-9）12月1日～12月31日'!D115:AH115,'（別紙2-10）1月1日～1月31日'!D115:AH115,'（別紙2-11）2月1日～2月29日'!D115:AF115,'（別紙2-12）3月1日～3月31日'!D115:AH115)</f>
        <v>0</v>
      </c>
      <c r="AK115" s="112" t="str">
        <f t="shared" si="3"/>
        <v/>
      </c>
      <c r="AL115" s="236" t="str">
        <f t="shared" si="4"/>
        <v/>
      </c>
      <c r="AM115" s="236"/>
    </row>
    <row r="116" spans="1:39" s="112" customFormat="1" ht="30" customHeight="1" x14ac:dyDescent="0.4">
      <c r="A116" s="35">
        <v>103</v>
      </c>
      <c r="B116" s="103" t="str">
        <f>IF('（別紙2-5）5月1日～5月31日'!B116="","",'（別紙2-5）5月1日～5月31日'!B116)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-5）5月1日～5月31日'!D116:AH116,'（別紙2-6）6月1日～6月30日'!D116:AG116,'（別紙2-7）7月1日～7月31日'!D116:AH116,'（別紙2-8）8月1日～8月31日'!D116:AH116,'（別紙2-9）9月1日～9月30日'!D116:AG116,'（別紙2-7）10月1日～10月31日'!D116:AH116,'（別紙2-8）11月1日～11月30日'!D116:AG116,'（別紙2-9）12月1日～12月31日'!D116:AH116,'（別紙2-10）1月1日～1月31日'!D116:AH116,'（別紙2-11）2月1日～2月29日'!D116:AF116,'（別紙2-12）3月1日～3月31日'!D116:AH116)</f>
        <v>0</v>
      </c>
      <c r="AK116" s="112" t="str">
        <f t="shared" si="3"/>
        <v/>
      </c>
      <c r="AL116" s="236" t="str">
        <f t="shared" si="4"/>
        <v/>
      </c>
      <c r="AM116" s="236"/>
    </row>
    <row r="117" spans="1:39" s="112" customFormat="1" ht="30" customHeight="1" x14ac:dyDescent="0.4">
      <c r="A117" s="35">
        <v>104</v>
      </c>
      <c r="B117" s="103" t="str">
        <f>IF('（別紙2-5）5月1日～5月31日'!B117="","",'（別紙2-5）5月1日～5月31日'!B117)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-5）5月1日～5月31日'!D117:AH117,'（別紙2-6）6月1日～6月30日'!D117:AG117,'（別紙2-7）7月1日～7月31日'!D117:AH117,'（別紙2-8）8月1日～8月31日'!D117:AH117,'（別紙2-9）9月1日～9月30日'!D117:AG117,'（別紙2-7）10月1日～10月31日'!D117:AH117,'（別紙2-8）11月1日～11月30日'!D117:AG117,'（別紙2-9）12月1日～12月31日'!D117:AH117,'（別紙2-10）1月1日～1月31日'!D117:AH117,'（別紙2-11）2月1日～2月29日'!D117:AF117,'（別紙2-12）3月1日～3月31日'!D117:AH117)</f>
        <v>0</v>
      </c>
      <c r="AK117" s="112" t="str">
        <f t="shared" si="3"/>
        <v/>
      </c>
      <c r="AL117" s="236" t="str">
        <f t="shared" si="4"/>
        <v/>
      </c>
      <c r="AM117" s="236"/>
    </row>
    <row r="118" spans="1:39" s="112" customFormat="1" ht="30" customHeight="1" thickBot="1" x14ac:dyDescent="0.45">
      <c r="A118" s="37">
        <v>105</v>
      </c>
      <c r="B118" s="106" t="str">
        <f>IF('（別紙2-5）5月1日～5月31日'!B118="","",'（別紙2-5）5月1日～5月31日'!B118)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-5）5月1日～5月31日'!D118:AH118,'（別紙2-6）6月1日～6月30日'!D118:AG118,'（別紙2-7）7月1日～7月31日'!D118:AH118,'（別紙2-8）8月1日～8月31日'!D118:AH118,'（別紙2-9）9月1日～9月30日'!D118:AG118,'（別紙2-7）10月1日～10月31日'!D118:AH118,'（別紙2-8）11月1日～11月30日'!D118:AG118,'（別紙2-9）12月1日～12月31日'!D118:AH118,'（別紙2-10）1月1日～1月31日'!D118:AH118,'（別紙2-11）2月1日～2月29日'!D118:AF118,'（別紙2-12）3月1日～3月31日'!D118:AH118)</f>
        <v>0</v>
      </c>
      <c r="AK118" s="112" t="str">
        <f t="shared" si="3"/>
        <v/>
      </c>
      <c r="AL118" s="236" t="str">
        <f t="shared" si="4"/>
        <v/>
      </c>
      <c r="AM118" s="236"/>
    </row>
    <row r="119" spans="1:39" s="112" customFormat="1" ht="30" customHeight="1" x14ac:dyDescent="0.4">
      <c r="A119" s="64">
        <v>106</v>
      </c>
      <c r="B119" s="103" t="str">
        <f>IF('（別紙2-5）5月1日～5月31日'!B119="","",'（別紙2-5）5月1日～5月31日'!B119)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-5）5月1日～5月31日'!D119:AH119,'（別紙2-6）6月1日～6月30日'!D119:AG119,'（別紙2-7）7月1日～7月31日'!D119:AH119,'（別紙2-8）8月1日～8月31日'!D119:AH119,'（別紙2-9）9月1日～9月30日'!D119:AG119,'（別紙2-7）10月1日～10月31日'!D119:AH119,'（別紙2-8）11月1日～11月30日'!D119:AG119,'（別紙2-9）12月1日～12月31日'!D119:AH119,'（別紙2-10）1月1日～1月31日'!D119:AH119,'（別紙2-11）2月1日～2月29日'!D119:AF119,'（別紙2-12）3月1日～3月31日'!D119:AH119)</f>
        <v>0</v>
      </c>
      <c r="AK119" s="112" t="str">
        <f t="shared" si="3"/>
        <v/>
      </c>
      <c r="AL119" s="236" t="str">
        <f t="shared" si="4"/>
        <v/>
      </c>
      <c r="AM119" s="236"/>
    </row>
    <row r="120" spans="1:39" s="112" customFormat="1" ht="30" customHeight="1" x14ac:dyDescent="0.4">
      <c r="A120" s="35">
        <v>107</v>
      </c>
      <c r="B120" s="103" t="str">
        <f>IF('（別紙2-5）5月1日～5月31日'!B120="","",'（別紙2-5）5月1日～5月31日'!B120)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-5）5月1日～5月31日'!D120:AH120,'（別紙2-6）6月1日～6月30日'!D120:AG120,'（別紙2-7）7月1日～7月31日'!D120:AH120,'（別紙2-8）8月1日～8月31日'!D120:AH120,'（別紙2-9）9月1日～9月30日'!D120:AG120,'（別紙2-7）10月1日～10月31日'!D120:AH120,'（別紙2-8）11月1日～11月30日'!D120:AG120,'（別紙2-9）12月1日～12月31日'!D120:AH120,'（別紙2-10）1月1日～1月31日'!D120:AH120,'（別紙2-11）2月1日～2月29日'!D120:AF120,'（別紙2-12）3月1日～3月31日'!D120:AH120)</f>
        <v>0</v>
      </c>
      <c r="AK120" s="112" t="str">
        <f t="shared" si="3"/>
        <v/>
      </c>
      <c r="AL120" s="236" t="str">
        <f t="shared" si="4"/>
        <v/>
      </c>
      <c r="AM120" s="236"/>
    </row>
    <row r="121" spans="1:39" s="112" customFormat="1" ht="30" customHeight="1" x14ac:dyDescent="0.4">
      <c r="A121" s="35">
        <v>108</v>
      </c>
      <c r="B121" s="103" t="str">
        <f>IF('（別紙2-5）5月1日～5月31日'!B121="","",'（別紙2-5）5月1日～5月31日'!B121)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-5）5月1日～5月31日'!D121:AH121,'（別紙2-6）6月1日～6月30日'!D121:AG121,'（別紙2-7）7月1日～7月31日'!D121:AH121,'（別紙2-8）8月1日～8月31日'!D121:AH121,'（別紙2-9）9月1日～9月30日'!D121:AG121,'（別紙2-7）10月1日～10月31日'!D121:AH121,'（別紙2-8）11月1日～11月30日'!D121:AG121,'（別紙2-9）12月1日～12月31日'!D121:AH121,'（別紙2-10）1月1日～1月31日'!D121:AH121,'（別紙2-11）2月1日～2月29日'!D121:AF121,'（別紙2-12）3月1日～3月31日'!D121:AH121)</f>
        <v>0</v>
      </c>
      <c r="AK121" s="112" t="str">
        <f t="shared" si="3"/>
        <v/>
      </c>
      <c r="AL121" s="236" t="str">
        <f t="shared" si="4"/>
        <v/>
      </c>
      <c r="AM121" s="236"/>
    </row>
    <row r="122" spans="1:39" s="112" customFormat="1" ht="30" customHeight="1" x14ac:dyDescent="0.4">
      <c r="A122" s="35">
        <v>109</v>
      </c>
      <c r="B122" s="103" t="str">
        <f>IF('（別紙2-5）5月1日～5月31日'!B122="","",'（別紙2-5）5月1日～5月31日'!B122)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-5）5月1日～5月31日'!D122:AH122,'（別紙2-6）6月1日～6月30日'!D122:AG122,'（別紙2-7）7月1日～7月31日'!D122:AH122,'（別紙2-8）8月1日～8月31日'!D122:AH122,'（別紙2-9）9月1日～9月30日'!D122:AG122,'（別紙2-7）10月1日～10月31日'!D122:AH122,'（別紙2-8）11月1日～11月30日'!D122:AG122,'（別紙2-9）12月1日～12月31日'!D122:AH122,'（別紙2-10）1月1日～1月31日'!D122:AH122,'（別紙2-11）2月1日～2月29日'!D122:AF122,'（別紙2-12）3月1日～3月31日'!D122:AH122)</f>
        <v>0</v>
      </c>
      <c r="AK122" s="112" t="str">
        <f t="shared" si="3"/>
        <v/>
      </c>
      <c r="AL122" s="236" t="str">
        <f t="shared" si="4"/>
        <v/>
      </c>
      <c r="AM122" s="236"/>
    </row>
    <row r="123" spans="1:39" s="112" customFormat="1" ht="30" customHeight="1" thickBot="1" x14ac:dyDescent="0.45">
      <c r="A123" s="35">
        <v>110</v>
      </c>
      <c r="B123" s="104" t="str">
        <f>IF('（別紙2-5）5月1日～5月31日'!B123="","",'（別紙2-5）5月1日～5月31日'!B123)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-5）5月1日～5月31日'!D123:AH123,'（別紙2-6）6月1日～6月30日'!D123:AG123,'（別紙2-7）7月1日～7月31日'!D123:AH123,'（別紙2-8）8月1日～8月31日'!D123:AH123,'（別紙2-9）9月1日～9月30日'!D123:AG123,'（別紙2-7）10月1日～10月31日'!D123:AH123,'（別紙2-8）11月1日～11月30日'!D123:AG123,'（別紙2-9）12月1日～12月31日'!D123:AH123,'（別紙2-10）1月1日～1月31日'!D123:AH123,'（別紙2-11）2月1日～2月29日'!D123:AF123,'（別紙2-12）3月1日～3月31日'!D123:AH123)</f>
        <v>0</v>
      </c>
      <c r="AK123" s="112" t="str">
        <f t="shared" si="3"/>
        <v/>
      </c>
      <c r="AL123" s="236" t="str">
        <f t="shared" si="4"/>
        <v/>
      </c>
      <c r="AM123" s="236"/>
    </row>
    <row r="124" spans="1:39" s="112" customFormat="1" ht="30" customHeight="1" x14ac:dyDescent="0.4">
      <c r="A124" s="71">
        <v>111</v>
      </c>
      <c r="B124" s="105" t="str">
        <f>IF('（別紙2-5）5月1日～5月31日'!B124="","",'（別紙2-5）5月1日～5月31日'!B124)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-5）5月1日～5月31日'!D124:AH124,'（別紙2-6）6月1日～6月30日'!D124:AG124,'（別紙2-7）7月1日～7月31日'!D124:AH124,'（別紙2-8）8月1日～8月31日'!D124:AH124,'（別紙2-9）9月1日～9月30日'!D124:AG124,'（別紙2-7）10月1日～10月31日'!D124:AH124,'（別紙2-8）11月1日～11月30日'!D124:AG124,'（別紙2-9）12月1日～12月31日'!D124:AH124,'（別紙2-10）1月1日～1月31日'!D124:AH124,'（別紙2-11）2月1日～2月29日'!D124:AF124,'（別紙2-12）3月1日～3月31日'!D124:AH124)</f>
        <v>0</v>
      </c>
      <c r="AK124" s="112" t="str">
        <f t="shared" si="3"/>
        <v/>
      </c>
      <c r="AL124" s="236" t="str">
        <f t="shared" si="4"/>
        <v/>
      </c>
      <c r="AM124" s="236"/>
    </row>
    <row r="125" spans="1:39" s="112" customFormat="1" ht="30" customHeight="1" x14ac:dyDescent="0.4">
      <c r="A125" s="35">
        <v>112</v>
      </c>
      <c r="B125" s="103" t="str">
        <f>IF('（別紙2-5）5月1日～5月31日'!B125="","",'（別紙2-5）5月1日～5月31日'!B125)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-5）5月1日～5月31日'!D125:AH125,'（別紙2-6）6月1日～6月30日'!D125:AG125,'（別紙2-7）7月1日～7月31日'!D125:AH125,'（別紙2-8）8月1日～8月31日'!D125:AH125,'（別紙2-9）9月1日～9月30日'!D125:AG125,'（別紙2-7）10月1日～10月31日'!D125:AH125,'（別紙2-8）11月1日～11月30日'!D125:AG125,'（別紙2-9）12月1日～12月31日'!D125:AH125,'（別紙2-10）1月1日～1月31日'!D125:AH125,'（別紙2-11）2月1日～2月29日'!D125:AF125,'（別紙2-12）3月1日～3月31日'!D125:AH125)</f>
        <v>0</v>
      </c>
      <c r="AK125" s="112" t="str">
        <f t="shared" si="3"/>
        <v/>
      </c>
      <c r="AL125" s="236" t="str">
        <f t="shared" si="4"/>
        <v/>
      </c>
      <c r="AM125" s="236"/>
    </row>
    <row r="126" spans="1:39" s="112" customFormat="1" ht="30" customHeight="1" x14ac:dyDescent="0.4">
      <c r="A126" s="35">
        <v>113</v>
      </c>
      <c r="B126" s="103" t="str">
        <f>IF('（別紙2-5）5月1日～5月31日'!B126="","",'（別紙2-5）5月1日～5月31日'!B126)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-5）5月1日～5月31日'!D126:AH126,'（別紙2-6）6月1日～6月30日'!D126:AG126,'（別紙2-7）7月1日～7月31日'!D126:AH126,'（別紙2-8）8月1日～8月31日'!D126:AH126,'（別紙2-9）9月1日～9月30日'!D126:AG126,'（別紙2-7）10月1日～10月31日'!D126:AH126,'（別紙2-8）11月1日～11月30日'!D126:AG126,'（別紙2-9）12月1日～12月31日'!D126:AH126,'（別紙2-10）1月1日～1月31日'!D126:AH126,'（別紙2-11）2月1日～2月29日'!D126:AF126,'（別紙2-12）3月1日～3月31日'!D126:AH126)</f>
        <v>0</v>
      </c>
      <c r="AK126" s="112" t="str">
        <f t="shared" si="3"/>
        <v/>
      </c>
      <c r="AL126" s="236" t="str">
        <f t="shared" si="4"/>
        <v/>
      </c>
      <c r="AM126" s="236"/>
    </row>
    <row r="127" spans="1:39" s="112" customFormat="1" ht="30" customHeight="1" x14ac:dyDescent="0.4">
      <c r="A127" s="35">
        <v>114</v>
      </c>
      <c r="B127" s="103" t="str">
        <f>IF('（別紙2-5）5月1日～5月31日'!B127="","",'（別紙2-5）5月1日～5月31日'!B127)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-5）5月1日～5月31日'!D127:AH127,'（別紙2-6）6月1日～6月30日'!D127:AG127,'（別紙2-7）7月1日～7月31日'!D127:AH127,'（別紙2-8）8月1日～8月31日'!D127:AH127,'（別紙2-9）9月1日～9月30日'!D127:AG127,'（別紙2-7）10月1日～10月31日'!D127:AH127,'（別紙2-8）11月1日～11月30日'!D127:AG127,'（別紙2-9）12月1日～12月31日'!D127:AH127,'（別紙2-10）1月1日～1月31日'!D127:AH127,'（別紙2-11）2月1日～2月29日'!D127:AF127,'（別紙2-12）3月1日～3月31日'!D127:AH127)</f>
        <v>0</v>
      </c>
      <c r="AK127" s="112" t="str">
        <f t="shared" si="3"/>
        <v/>
      </c>
      <c r="AL127" s="236" t="str">
        <f t="shared" si="4"/>
        <v/>
      </c>
      <c r="AM127" s="236"/>
    </row>
    <row r="128" spans="1:39" s="112" customFormat="1" ht="30" customHeight="1" thickBot="1" x14ac:dyDescent="0.45">
      <c r="A128" s="37">
        <v>115</v>
      </c>
      <c r="B128" s="104" t="str">
        <f>IF('（別紙2-5）5月1日～5月31日'!B128="","",'（別紙2-5）5月1日～5月31日'!B128)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-5）5月1日～5月31日'!D128:AH128,'（別紙2-6）6月1日～6月30日'!D128:AG128,'（別紙2-7）7月1日～7月31日'!D128:AH128,'（別紙2-8）8月1日～8月31日'!D128:AH128,'（別紙2-9）9月1日～9月30日'!D128:AG128,'（別紙2-7）10月1日～10月31日'!D128:AH128,'（別紙2-8）11月1日～11月30日'!D128:AG128,'（別紙2-9）12月1日～12月31日'!D128:AH128,'（別紙2-10）1月1日～1月31日'!D128:AH128,'（別紙2-11）2月1日～2月29日'!D128:AF128,'（別紙2-12）3月1日～3月31日'!D128:AH128)</f>
        <v>0</v>
      </c>
      <c r="AK128" s="112" t="str">
        <f t="shared" si="3"/>
        <v/>
      </c>
      <c r="AL128" s="236" t="str">
        <f t="shared" si="4"/>
        <v/>
      </c>
      <c r="AM128" s="236"/>
    </row>
    <row r="129" spans="1:39" s="112" customFormat="1" ht="30" customHeight="1" x14ac:dyDescent="0.4">
      <c r="A129" s="64">
        <v>116</v>
      </c>
      <c r="B129" s="105" t="str">
        <f>IF('（別紙2-5）5月1日～5月31日'!B129="","",'（別紙2-5）5月1日～5月31日'!B129)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-5）5月1日～5月31日'!D129:AH129,'（別紙2-6）6月1日～6月30日'!D129:AG129,'（別紙2-7）7月1日～7月31日'!D129:AH129,'（別紙2-8）8月1日～8月31日'!D129:AH129,'（別紙2-9）9月1日～9月30日'!D129:AG129,'（別紙2-7）10月1日～10月31日'!D129:AH129,'（別紙2-8）11月1日～11月30日'!D129:AG129,'（別紙2-9）12月1日～12月31日'!D129:AH129,'（別紙2-10）1月1日～1月31日'!D129:AH129,'（別紙2-11）2月1日～2月29日'!D129:AF129,'（別紙2-12）3月1日～3月31日'!D129:AH129)</f>
        <v>0</v>
      </c>
      <c r="AK129" s="112" t="str">
        <f t="shared" si="3"/>
        <v/>
      </c>
      <c r="AL129" s="236" t="str">
        <f t="shared" si="4"/>
        <v/>
      </c>
      <c r="AM129" s="236"/>
    </row>
    <row r="130" spans="1:39" s="112" customFormat="1" ht="30" customHeight="1" x14ac:dyDescent="0.4">
      <c r="A130" s="35">
        <v>117</v>
      </c>
      <c r="B130" s="103" t="str">
        <f>IF('（別紙2-5）5月1日～5月31日'!B130="","",'（別紙2-5）5月1日～5月31日'!B130)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-5）5月1日～5月31日'!D130:AH130,'（別紙2-6）6月1日～6月30日'!D130:AG130,'（別紙2-7）7月1日～7月31日'!D130:AH130,'（別紙2-8）8月1日～8月31日'!D130:AH130,'（別紙2-9）9月1日～9月30日'!D130:AG130,'（別紙2-7）10月1日～10月31日'!D130:AH130,'（別紙2-8）11月1日～11月30日'!D130:AG130,'（別紙2-9）12月1日～12月31日'!D130:AH130,'（別紙2-10）1月1日～1月31日'!D130:AH130,'（別紙2-11）2月1日～2月29日'!D130:AF130,'（別紙2-12）3月1日～3月31日'!D130:AH130)</f>
        <v>0</v>
      </c>
      <c r="AK130" s="112" t="str">
        <f t="shared" si="3"/>
        <v/>
      </c>
      <c r="AL130" s="236" t="str">
        <f t="shared" si="4"/>
        <v/>
      </c>
      <c r="AM130" s="236"/>
    </row>
    <row r="131" spans="1:39" s="112" customFormat="1" ht="30" customHeight="1" x14ac:dyDescent="0.4">
      <c r="A131" s="35">
        <v>118</v>
      </c>
      <c r="B131" s="103" t="str">
        <f>IF('（別紙2-5）5月1日～5月31日'!B131="","",'（別紙2-5）5月1日～5月31日'!B131)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-5）5月1日～5月31日'!D131:AH131,'（別紙2-6）6月1日～6月30日'!D131:AG131,'（別紙2-7）7月1日～7月31日'!D131:AH131,'（別紙2-8）8月1日～8月31日'!D131:AH131,'（別紙2-9）9月1日～9月30日'!D131:AG131,'（別紙2-7）10月1日～10月31日'!D131:AH131,'（別紙2-8）11月1日～11月30日'!D131:AG131,'（別紙2-9）12月1日～12月31日'!D131:AH131,'（別紙2-10）1月1日～1月31日'!D131:AH131,'（別紙2-11）2月1日～2月29日'!D131:AF131,'（別紙2-12）3月1日～3月31日'!D131:AH131)</f>
        <v>0</v>
      </c>
      <c r="AK131" s="112" t="str">
        <f t="shared" si="3"/>
        <v/>
      </c>
      <c r="AL131" s="236" t="str">
        <f t="shared" si="4"/>
        <v/>
      </c>
      <c r="AM131" s="236"/>
    </row>
    <row r="132" spans="1:39" s="112" customFormat="1" ht="30" customHeight="1" x14ac:dyDescent="0.4">
      <c r="A132" s="35">
        <v>119</v>
      </c>
      <c r="B132" s="103" t="str">
        <f>IF('（別紙2-5）5月1日～5月31日'!B132="","",'（別紙2-5）5月1日～5月31日'!B132)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-5）5月1日～5月31日'!D132:AH132,'（別紙2-6）6月1日～6月30日'!D132:AG132,'（別紙2-7）7月1日～7月31日'!D132:AH132,'（別紙2-8）8月1日～8月31日'!D132:AH132,'（別紙2-9）9月1日～9月30日'!D132:AG132,'（別紙2-7）10月1日～10月31日'!D132:AH132,'（別紙2-8）11月1日～11月30日'!D132:AG132,'（別紙2-9）12月1日～12月31日'!D132:AH132,'（別紙2-10）1月1日～1月31日'!D132:AH132,'（別紙2-11）2月1日～2月29日'!D132:AF132,'（別紙2-12）3月1日～3月31日'!D132:AH132)</f>
        <v>0</v>
      </c>
      <c r="AK132" s="112" t="str">
        <f t="shared" si="3"/>
        <v/>
      </c>
      <c r="AL132" s="236" t="str">
        <f t="shared" si="4"/>
        <v/>
      </c>
      <c r="AM132" s="236"/>
    </row>
    <row r="133" spans="1:39" s="112" customFormat="1" ht="30" customHeight="1" thickBot="1" x14ac:dyDescent="0.45">
      <c r="A133" s="35">
        <v>120</v>
      </c>
      <c r="B133" s="104" t="str">
        <f>IF('（別紙2-5）5月1日～5月31日'!B133="","",'（別紙2-5）5月1日～5月31日'!B133)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-5）5月1日～5月31日'!D133:AH133,'（別紙2-6）6月1日～6月30日'!D133:AG133,'（別紙2-7）7月1日～7月31日'!D133:AH133,'（別紙2-8）8月1日～8月31日'!D133:AH133,'（別紙2-9）9月1日～9月30日'!D133:AG133,'（別紙2-7）10月1日～10月31日'!D133:AH133,'（別紙2-8）11月1日～11月30日'!D133:AG133,'（別紙2-9）12月1日～12月31日'!D133:AH133,'（別紙2-10）1月1日～1月31日'!D133:AH133,'（別紙2-11）2月1日～2月29日'!D133:AF133,'（別紙2-12）3月1日～3月31日'!D133:AH133)</f>
        <v>0</v>
      </c>
      <c r="AK133" s="112" t="str">
        <f t="shared" si="3"/>
        <v/>
      </c>
      <c r="AL133" s="236" t="str">
        <f t="shared" si="4"/>
        <v/>
      </c>
      <c r="AM133" s="236"/>
    </row>
    <row r="134" spans="1:39" s="112" customFormat="1" ht="30" customHeight="1" x14ac:dyDescent="0.4">
      <c r="A134" s="71">
        <v>121</v>
      </c>
      <c r="B134" s="105" t="str">
        <f>IF('（別紙2-5）5月1日～5月31日'!B134="","",'（別紙2-5）5月1日～5月31日'!B134)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-5）5月1日～5月31日'!D134:AH134,'（別紙2-6）6月1日～6月30日'!D134:AG134,'（別紙2-7）7月1日～7月31日'!D134:AH134,'（別紙2-8）8月1日～8月31日'!D134:AH134,'（別紙2-9）9月1日～9月30日'!D134:AG134,'（別紙2-7）10月1日～10月31日'!D134:AH134,'（別紙2-8）11月1日～11月30日'!D134:AG134,'（別紙2-9）12月1日～12月31日'!D134:AH134,'（別紙2-10）1月1日～1月31日'!D134:AH134,'（別紙2-11）2月1日～2月29日'!D134:AF134,'（別紙2-12）3月1日～3月31日'!D134:AH134)</f>
        <v>0</v>
      </c>
      <c r="AK134" s="112" t="str">
        <f t="shared" si="3"/>
        <v/>
      </c>
      <c r="AL134" s="236" t="str">
        <f t="shared" si="4"/>
        <v/>
      </c>
      <c r="AM134" s="236"/>
    </row>
    <row r="135" spans="1:39" s="112" customFormat="1" ht="30" customHeight="1" x14ac:dyDescent="0.4">
      <c r="A135" s="35">
        <v>122</v>
      </c>
      <c r="B135" s="103" t="str">
        <f>IF('（別紙2-5）5月1日～5月31日'!B135="","",'（別紙2-5）5月1日～5月31日'!B135)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-5）5月1日～5月31日'!D135:AH135,'（別紙2-6）6月1日～6月30日'!D135:AG135,'（別紙2-7）7月1日～7月31日'!D135:AH135,'（別紙2-8）8月1日～8月31日'!D135:AH135,'（別紙2-9）9月1日～9月30日'!D135:AG135,'（別紙2-7）10月1日～10月31日'!D135:AH135,'（別紙2-8）11月1日～11月30日'!D135:AG135,'（別紙2-9）12月1日～12月31日'!D135:AH135,'（別紙2-10）1月1日～1月31日'!D135:AH135,'（別紙2-11）2月1日～2月29日'!D135:AF135,'（別紙2-12）3月1日～3月31日'!D135:AH135)</f>
        <v>0</v>
      </c>
      <c r="AK135" s="112" t="str">
        <f t="shared" si="3"/>
        <v/>
      </c>
      <c r="AL135" s="236" t="str">
        <f t="shared" si="4"/>
        <v/>
      </c>
      <c r="AM135" s="236"/>
    </row>
    <row r="136" spans="1:39" s="112" customFormat="1" ht="30" customHeight="1" x14ac:dyDescent="0.4">
      <c r="A136" s="35">
        <v>123</v>
      </c>
      <c r="B136" s="103" t="str">
        <f>IF('（別紙2-5）5月1日～5月31日'!B136="","",'（別紙2-5）5月1日～5月31日'!B136)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-5）5月1日～5月31日'!D136:AH136,'（別紙2-6）6月1日～6月30日'!D136:AG136,'（別紙2-7）7月1日～7月31日'!D136:AH136,'（別紙2-8）8月1日～8月31日'!D136:AH136,'（別紙2-9）9月1日～9月30日'!D136:AG136,'（別紙2-7）10月1日～10月31日'!D136:AH136,'（別紙2-8）11月1日～11月30日'!D136:AG136,'（別紙2-9）12月1日～12月31日'!D136:AH136,'（別紙2-10）1月1日～1月31日'!D136:AH136,'（別紙2-11）2月1日～2月29日'!D136:AF136,'（別紙2-12）3月1日～3月31日'!D136:AH136)</f>
        <v>0</v>
      </c>
      <c r="AK136" s="112" t="str">
        <f t="shared" si="3"/>
        <v/>
      </c>
      <c r="AL136" s="236" t="str">
        <f t="shared" si="4"/>
        <v/>
      </c>
      <c r="AM136" s="236"/>
    </row>
    <row r="137" spans="1:39" s="112" customFormat="1" ht="30" customHeight="1" x14ac:dyDescent="0.4">
      <c r="A137" s="35">
        <v>124</v>
      </c>
      <c r="B137" s="103" t="str">
        <f>IF('（別紙2-5）5月1日～5月31日'!B137="","",'（別紙2-5）5月1日～5月31日'!B137)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-5）5月1日～5月31日'!D137:AH137,'（別紙2-6）6月1日～6月30日'!D137:AG137,'（別紙2-7）7月1日～7月31日'!D137:AH137,'（別紙2-8）8月1日～8月31日'!D137:AH137,'（別紙2-9）9月1日～9月30日'!D137:AG137,'（別紙2-7）10月1日～10月31日'!D137:AH137,'（別紙2-8）11月1日～11月30日'!D137:AG137,'（別紙2-9）12月1日～12月31日'!D137:AH137,'（別紙2-10）1月1日～1月31日'!D137:AH137,'（別紙2-11）2月1日～2月29日'!D137:AF137,'（別紙2-12）3月1日～3月31日'!D137:AH137)</f>
        <v>0</v>
      </c>
      <c r="AK137" s="112" t="str">
        <f t="shared" si="3"/>
        <v/>
      </c>
      <c r="AL137" s="236" t="str">
        <f t="shared" si="4"/>
        <v/>
      </c>
      <c r="AM137" s="236"/>
    </row>
    <row r="138" spans="1:39" s="112" customFormat="1" ht="30" customHeight="1" thickBot="1" x14ac:dyDescent="0.45">
      <c r="A138" s="37">
        <v>125</v>
      </c>
      <c r="B138" s="104" t="str">
        <f>IF('（別紙2-5）5月1日～5月31日'!B138="","",'（別紙2-5）5月1日～5月31日'!B138)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-5）5月1日～5月31日'!D138:AH138,'（別紙2-6）6月1日～6月30日'!D138:AG138,'（別紙2-7）7月1日～7月31日'!D138:AH138,'（別紙2-8）8月1日～8月31日'!D138:AH138,'（別紙2-9）9月1日～9月30日'!D138:AG138,'（別紙2-7）10月1日～10月31日'!D138:AH138,'（別紙2-8）11月1日～11月30日'!D138:AG138,'（別紙2-9）12月1日～12月31日'!D138:AH138,'（別紙2-10）1月1日～1月31日'!D138:AH138,'（別紙2-11）2月1日～2月29日'!D138:AF138,'（別紙2-12）3月1日～3月31日'!D138:AH138)</f>
        <v>0</v>
      </c>
      <c r="AK138" s="112" t="str">
        <f t="shared" si="3"/>
        <v/>
      </c>
      <c r="AL138" s="236" t="str">
        <f t="shared" si="4"/>
        <v/>
      </c>
      <c r="AM138" s="236"/>
    </row>
    <row r="139" spans="1:39" s="112" customFormat="1" ht="30" customHeight="1" x14ac:dyDescent="0.4">
      <c r="A139" s="64">
        <v>126</v>
      </c>
      <c r="B139" s="105" t="str">
        <f>IF('（別紙2-5）5月1日～5月31日'!B139="","",'（別紙2-5）5月1日～5月31日'!B139)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-5）5月1日～5月31日'!D139:AH139,'（別紙2-6）6月1日～6月30日'!D139:AG139,'（別紙2-7）7月1日～7月31日'!D139:AH139,'（別紙2-8）8月1日～8月31日'!D139:AH139,'（別紙2-9）9月1日～9月30日'!D139:AG139,'（別紙2-7）10月1日～10月31日'!D139:AH139,'（別紙2-8）11月1日～11月30日'!D139:AG139,'（別紙2-9）12月1日～12月31日'!D139:AH139,'（別紙2-10）1月1日～1月31日'!D139:AH139,'（別紙2-11）2月1日～2月29日'!D139:AF139,'（別紙2-12）3月1日～3月31日'!D139:AH139)</f>
        <v>0</v>
      </c>
      <c r="AK139" s="112" t="str">
        <f t="shared" si="3"/>
        <v/>
      </c>
      <c r="AL139" s="236" t="str">
        <f t="shared" si="4"/>
        <v/>
      </c>
      <c r="AM139" s="236"/>
    </row>
    <row r="140" spans="1:39" s="112" customFormat="1" ht="30" customHeight="1" x14ac:dyDescent="0.4">
      <c r="A140" s="35">
        <v>127</v>
      </c>
      <c r="B140" s="103" t="str">
        <f>IF('（別紙2-5）5月1日～5月31日'!B140="","",'（別紙2-5）5月1日～5月31日'!B140)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-5）5月1日～5月31日'!D140:AH140,'（別紙2-6）6月1日～6月30日'!D140:AG140,'（別紙2-7）7月1日～7月31日'!D140:AH140,'（別紙2-8）8月1日～8月31日'!D140:AH140,'（別紙2-9）9月1日～9月30日'!D140:AG140,'（別紙2-7）10月1日～10月31日'!D140:AH140,'（別紙2-8）11月1日～11月30日'!D140:AG140,'（別紙2-9）12月1日～12月31日'!D140:AH140,'（別紙2-10）1月1日～1月31日'!D140:AH140,'（別紙2-11）2月1日～2月29日'!D140:AF140,'（別紙2-12）3月1日～3月31日'!D140:AH140)</f>
        <v>0</v>
      </c>
      <c r="AK140" s="112" t="str">
        <f t="shared" si="3"/>
        <v/>
      </c>
      <c r="AL140" s="236" t="str">
        <f t="shared" si="4"/>
        <v/>
      </c>
      <c r="AM140" s="236"/>
    </row>
    <row r="141" spans="1:39" s="112" customFormat="1" ht="30" customHeight="1" x14ac:dyDescent="0.4">
      <c r="A141" s="35">
        <v>128</v>
      </c>
      <c r="B141" s="103" t="str">
        <f>IF('（別紙2-5）5月1日～5月31日'!B141="","",'（別紙2-5）5月1日～5月31日'!B141)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-5）5月1日～5月31日'!D141:AH141,'（別紙2-6）6月1日～6月30日'!D141:AG141,'（別紙2-7）7月1日～7月31日'!D141:AH141,'（別紙2-8）8月1日～8月31日'!D141:AH141,'（別紙2-9）9月1日～9月30日'!D141:AG141,'（別紙2-7）10月1日～10月31日'!D141:AH141,'（別紙2-8）11月1日～11月30日'!D141:AG141,'（別紙2-9）12月1日～12月31日'!D141:AH141,'（別紙2-10）1月1日～1月31日'!D141:AH141,'（別紙2-11）2月1日～2月29日'!D141:AF141,'（別紙2-12）3月1日～3月31日'!D141:AH141)</f>
        <v>0</v>
      </c>
      <c r="AK141" s="112" t="str">
        <f t="shared" si="3"/>
        <v/>
      </c>
      <c r="AL141" s="236" t="str">
        <f t="shared" si="4"/>
        <v/>
      </c>
      <c r="AM141" s="236"/>
    </row>
    <row r="142" spans="1:39" s="112" customFormat="1" ht="30" customHeight="1" x14ac:dyDescent="0.4">
      <c r="A142" s="35">
        <v>129</v>
      </c>
      <c r="B142" s="103" t="str">
        <f>IF('（別紙2-5）5月1日～5月31日'!B142="","",'（別紙2-5）5月1日～5月31日'!B142)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-5）5月1日～5月31日'!D142:AH142,'（別紙2-6）6月1日～6月30日'!D142:AG142,'（別紙2-7）7月1日～7月31日'!D142:AH142,'（別紙2-8）8月1日～8月31日'!D142:AH142,'（別紙2-9）9月1日～9月30日'!D142:AG142,'（別紙2-7）10月1日～10月31日'!D142:AH142,'（別紙2-8）11月1日～11月30日'!D142:AG142,'（別紙2-9）12月1日～12月31日'!D142:AH142,'（別紙2-10）1月1日～1月31日'!D142:AH142,'（別紙2-11）2月1日～2月29日'!D142:AF142,'（別紙2-12）3月1日～3月31日'!D142:AH142)</f>
        <v>0</v>
      </c>
      <c r="AK142" s="112" t="str">
        <f t="shared" si="3"/>
        <v/>
      </c>
      <c r="AL142" s="236" t="str">
        <f t="shared" si="4"/>
        <v/>
      </c>
      <c r="AM142" s="236"/>
    </row>
    <row r="143" spans="1:39" s="112" customFormat="1" ht="30" customHeight="1" thickBot="1" x14ac:dyDescent="0.45">
      <c r="A143" s="35">
        <v>130</v>
      </c>
      <c r="B143" s="104" t="str">
        <f>IF('（別紙2-5）5月1日～5月31日'!B143="","",'（別紙2-5）5月1日～5月31日'!B143)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-5）5月1日～5月31日'!D143:AH143,'（別紙2-6）6月1日～6月30日'!D143:AG143,'（別紙2-7）7月1日～7月31日'!D143:AH143,'（別紙2-8）8月1日～8月31日'!D143:AH143,'（別紙2-9）9月1日～9月30日'!D143:AG143,'（別紙2-7）10月1日～10月31日'!D143:AH143,'（別紙2-8）11月1日～11月30日'!D143:AG143,'（別紙2-9）12月1日～12月31日'!D143:AH143,'（別紙2-10）1月1日～1月31日'!D143:AH143,'（別紙2-11）2月1日～2月29日'!D143:AF143,'（別紙2-12）3月1日～3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IF('（別紙2-5）5月1日～5月31日'!B144="","",'（別紙2-5）5月1日～5月31日'!B144)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-5）5月1日～5月31日'!D144:AH144,'（別紙2-6）6月1日～6月30日'!D144:AG144,'（別紙2-7）7月1日～7月31日'!D144:AH144,'（別紙2-8）8月1日～8月31日'!D144:AH144,'（別紙2-9）9月1日～9月30日'!D144:AG144,'（別紙2-7）10月1日～10月31日'!D144:AH144,'（別紙2-8）11月1日～11月30日'!D144:AG144,'（別紙2-9）12月1日～12月31日'!D144:AH144,'（別紙2-10）1月1日～1月31日'!D144:AH144,'（別紙2-11）2月1日～2月29日'!D144:AF144,'（別紙2-12）3月1日～3月31日'!D144:AH144)</f>
        <v>0</v>
      </c>
      <c r="AK144" s="112" t="str">
        <f t="shared" si="5"/>
        <v/>
      </c>
      <c r="AL144" s="236" t="str">
        <f t="shared" si="6"/>
        <v/>
      </c>
      <c r="AM144" s="236"/>
    </row>
    <row r="145" spans="1:39" s="112" customFormat="1" ht="30" customHeight="1" x14ac:dyDescent="0.4">
      <c r="A145" s="35">
        <v>132</v>
      </c>
      <c r="B145" s="103" t="str">
        <f>IF('（別紙2-5）5月1日～5月31日'!B145="","",'（別紙2-5）5月1日～5月31日'!B145)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-5）5月1日～5月31日'!D145:AH145,'（別紙2-6）6月1日～6月30日'!D145:AG145,'（別紙2-7）7月1日～7月31日'!D145:AH145,'（別紙2-8）8月1日～8月31日'!D145:AH145,'（別紙2-9）9月1日～9月30日'!D145:AG145,'（別紙2-7）10月1日～10月31日'!D145:AH145,'（別紙2-8）11月1日～11月30日'!D145:AG145,'（別紙2-9）12月1日～12月31日'!D145:AH145,'（別紙2-10）1月1日～1月31日'!D145:AH145,'（別紙2-11）2月1日～2月29日'!D145:AF145,'（別紙2-12）3月1日～3月31日'!D145:AH145)</f>
        <v>0</v>
      </c>
      <c r="AK145" s="112" t="str">
        <f t="shared" si="5"/>
        <v/>
      </c>
      <c r="AL145" s="236" t="str">
        <f t="shared" si="6"/>
        <v/>
      </c>
      <c r="AM145" s="236"/>
    </row>
    <row r="146" spans="1:39" s="112" customFormat="1" ht="30" customHeight="1" x14ac:dyDescent="0.4">
      <c r="A146" s="35">
        <v>133</v>
      </c>
      <c r="B146" s="103" t="str">
        <f>IF('（別紙2-5）5月1日～5月31日'!B146="","",'（別紙2-5）5月1日～5月31日'!B146)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-5）5月1日～5月31日'!D146:AH146,'（別紙2-6）6月1日～6月30日'!D146:AG146,'（別紙2-7）7月1日～7月31日'!D146:AH146,'（別紙2-8）8月1日～8月31日'!D146:AH146,'（別紙2-9）9月1日～9月30日'!D146:AG146,'（別紙2-7）10月1日～10月31日'!D146:AH146,'（別紙2-8）11月1日～11月30日'!D146:AG146,'（別紙2-9）12月1日～12月31日'!D146:AH146,'（別紙2-10）1月1日～1月31日'!D146:AH146,'（別紙2-11）2月1日～2月29日'!D146:AF146,'（別紙2-12）3月1日～3月31日'!D146:AH146)</f>
        <v>0</v>
      </c>
      <c r="AK146" s="112" t="str">
        <f t="shared" si="5"/>
        <v/>
      </c>
      <c r="AL146" s="236" t="str">
        <f t="shared" si="6"/>
        <v/>
      </c>
      <c r="AM146" s="236"/>
    </row>
    <row r="147" spans="1:39" s="112" customFormat="1" ht="30" customHeight="1" x14ac:dyDescent="0.4">
      <c r="A147" s="35">
        <v>134</v>
      </c>
      <c r="B147" s="103" t="str">
        <f>IF('（別紙2-5）5月1日～5月31日'!B147="","",'（別紙2-5）5月1日～5月31日'!B147)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-5）5月1日～5月31日'!D147:AH147,'（別紙2-6）6月1日～6月30日'!D147:AG147,'（別紙2-7）7月1日～7月31日'!D147:AH147,'（別紙2-8）8月1日～8月31日'!D147:AH147,'（別紙2-9）9月1日～9月30日'!D147:AG147,'（別紙2-7）10月1日～10月31日'!D147:AH147,'（別紙2-8）11月1日～11月30日'!D147:AG147,'（別紙2-9）12月1日～12月31日'!D147:AH147,'（別紙2-10）1月1日～1月31日'!D147:AH147,'（別紙2-11）2月1日～2月29日'!D147:AF147,'（別紙2-12）3月1日～3月31日'!D147:AH147)</f>
        <v>0</v>
      </c>
      <c r="AK147" s="112" t="str">
        <f t="shared" si="5"/>
        <v/>
      </c>
      <c r="AL147" s="236" t="str">
        <f t="shared" si="6"/>
        <v/>
      </c>
      <c r="AM147" s="236"/>
    </row>
    <row r="148" spans="1:39" s="112" customFormat="1" ht="30" customHeight="1" thickBot="1" x14ac:dyDescent="0.45">
      <c r="A148" s="37">
        <v>135</v>
      </c>
      <c r="B148" s="104" t="str">
        <f>IF('（別紙2-5）5月1日～5月31日'!B148="","",'（別紙2-5）5月1日～5月31日'!B148)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-5）5月1日～5月31日'!D148:AH148,'（別紙2-6）6月1日～6月30日'!D148:AG148,'（別紙2-7）7月1日～7月31日'!D148:AH148,'（別紙2-8）8月1日～8月31日'!D148:AH148,'（別紙2-9）9月1日～9月30日'!D148:AG148,'（別紙2-7）10月1日～10月31日'!D148:AH148,'（別紙2-8）11月1日～11月30日'!D148:AG148,'（別紙2-9）12月1日～12月31日'!D148:AH148,'（別紙2-10）1月1日～1月31日'!D148:AH148,'（別紙2-11）2月1日～2月29日'!D148:AF148,'（別紙2-12）3月1日～3月31日'!D148:AH148)</f>
        <v>0</v>
      </c>
      <c r="AK148" s="112" t="str">
        <f t="shared" si="5"/>
        <v/>
      </c>
      <c r="AL148" s="236" t="str">
        <f t="shared" si="6"/>
        <v/>
      </c>
      <c r="AM148" s="236"/>
    </row>
    <row r="149" spans="1:39" s="112" customFormat="1" ht="30" customHeight="1" x14ac:dyDescent="0.4">
      <c r="A149" s="64">
        <v>136</v>
      </c>
      <c r="B149" s="105" t="str">
        <f>IF('（別紙2-5）5月1日～5月31日'!B149="","",'（別紙2-5）5月1日～5月31日'!B149)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-5）5月1日～5月31日'!D149:AH149,'（別紙2-6）6月1日～6月30日'!D149:AG149,'（別紙2-7）7月1日～7月31日'!D149:AH149,'（別紙2-8）8月1日～8月31日'!D149:AH149,'（別紙2-9）9月1日～9月30日'!D149:AG149,'（別紙2-7）10月1日～10月31日'!D149:AH149,'（別紙2-8）11月1日～11月30日'!D149:AG149,'（別紙2-9）12月1日～12月31日'!D149:AH149,'（別紙2-10）1月1日～1月31日'!D149:AH149,'（別紙2-11）2月1日～2月29日'!D149:AF149,'（別紙2-12）3月1日～3月31日'!D149:AH149)</f>
        <v>0</v>
      </c>
      <c r="AK149" s="112" t="str">
        <f t="shared" si="5"/>
        <v/>
      </c>
      <c r="AL149" s="236" t="str">
        <f t="shared" si="6"/>
        <v/>
      </c>
      <c r="AM149" s="236"/>
    </row>
    <row r="150" spans="1:39" s="112" customFormat="1" ht="30" customHeight="1" x14ac:dyDescent="0.4">
      <c r="A150" s="35">
        <v>137</v>
      </c>
      <c r="B150" s="103" t="str">
        <f>IF('（別紙2-5）5月1日～5月31日'!B150="","",'（別紙2-5）5月1日～5月31日'!B150)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-5）5月1日～5月31日'!D150:AH150,'（別紙2-6）6月1日～6月30日'!D150:AG150,'（別紙2-7）7月1日～7月31日'!D150:AH150,'（別紙2-8）8月1日～8月31日'!D150:AH150,'（別紙2-9）9月1日～9月30日'!D150:AG150,'（別紙2-7）10月1日～10月31日'!D150:AH150,'（別紙2-8）11月1日～11月30日'!D150:AG150,'（別紙2-9）12月1日～12月31日'!D150:AH150,'（別紙2-10）1月1日～1月31日'!D150:AH150,'（別紙2-11）2月1日～2月29日'!D150:AF150,'（別紙2-12）3月1日～3月31日'!D150:AH150)</f>
        <v>0</v>
      </c>
      <c r="AK150" s="112" t="str">
        <f t="shared" si="5"/>
        <v/>
      </c>
      <c r="AL150" s="236" t="str">
        <f t="shared" si="6"/>
        <v/>
      </c>
      <c r="AM150" s="236"/>
    </row>
    <row r="151" spans="1:39" s="112" customFormat="1" ht="30" customHeight="1" x14ac:dyDescent="0.4">
      <c r="A151" s="35">
        <v>138</v>
      </c>
      <c r="B151" s="103" t="str">
        <f>IF('（別紙2-5）5月1日～5月31日'!B151="","",'（別紙2-5）5月1日～5月31日'!B151)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-5）5月1日～5月31日'!D151:AH151,'（別紙2-6）6月1日～6月30日'!D151:AG151,'（別紙2-7）7月1日～7月31日'!D151:AH151,'（別紙2-8）8月1日～8月31日'!D151:AH151,'（別紙2-9）9月1日～9月30日'!D151:AG151,'（別紙2-7）10月1日～10月31日'!D151:AH151,'（別紙2-8）11月1日～11月30日'!D151:AG151,'（別紙2-9）12月1日～12月31日'!D151:AH151,'（別紙2-10）1月1日～1月31日'!D151:AH151,'（別紙2-11）2月1日～2月29日'!D151:AF151,'（別紙2-12）3月1日～3月31日'!D151:AH151)</f>
        <v>0</v>
      </c>
      <c r="AK151" s="112" t="str">
        <f t="shared" si="5"/>
        <v/>
      </c>
      <c r="AL151" s="236" t="str">
        <f t="shared" si="6"/>
        <v/>
      </c>
      <c r="AM151" s="236"/>
    </row>
    <row r="152" spans="1:39" s="112" customFormat="1" ht="30" customHeight="1" x14ac:dyDescent="0.4">
      <c r="A152" s="35">
        <v>139</v>
      </c>
      <c r="B152" s="103" t="str">
        <f>IF('（別紙2-5）5月1日～5月31日'!B152="","",'（別紙2-5）5月1日～5月31日'!B152)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-5）5月1日～5月31日'!D152:AH152,'（別紙2-6）6月1日～6月30日'!D152:AG152,'（別紙2-7）7月1日～7月31日'!D152:AH152,'（別紙2-8）8月1日～8月31日'!D152:AH152,'（別紙2-9）9月1日～9月30日'!D152:AG152,'（別紙2-7）10月1日～10月31日'!D152:AH152,'（別紙2-8）11月1日～11月30日'!D152:AG152,'（別紙2-9）12月1日～12月31日'!D152:AH152,'（別紙2-10）1月1日～1月31日'!D152:AH152,'（別紙2-11）2月1日～2月29日'!D152:AF152,'（別紙2-12）3月1日～3月31日'!D152:AH152)</f>
        <v>0</v>
      </c>
      <c r="AK152" s="112" t="str">
        <f t="shared" si="5"/>
        <v/>
      </c>
      <c r="AL152" s="236" t="str">
        <f t="shared" si="6"/>
        <v/>
      </c>
      <c r="AM152" s="236"/>
    </row>
    <row r="153" spans="1:39" s="112" customFormat="1" ht="30" customHeight="1" thickBot="1" x14ac:dyDescent="0.45">
      <c r="A153" s="35">
        <v>140</v>
      </c>
      <c r="B153" s="104" t="str">
        <f>IF('（別紙2-5）5月1日～5月31日'!B153="","",'（別紙2-5）5月1日～5月31日'!B153)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-5）5月1日～5月31日'!D153:AH153,'（別紙2-6）6月1日～6月30日'!D153:AG153,'（別紙2-7）7月1日～7月31日'!D153:AH153,'（別紙2-8）8月1日～8月31日'!D153:AH153,'（別紙2-9）9月1日～9月30日'!D153:AG153,'（別紙2-7）10月1日～10月31日'!D153:AH153,'（別紙2-8）11月1日～11月30日'!D153:AG153,'（別紙2-9）12月1日～12月31日'!D153:AH153,'（別紙2-10）1月1日～1月31日'!D153:AH153,'（別紙2-11）2月1日～2月29日'!D153:AF153,'（別紙2-12）3月1日～3月31日'!D153:AH153)</f>
        <v>0</v>
      </c>
      <c r="AK153" s="112" t="str">
        <f t="shared" si="5"/>
        <v/>
      </c>
      <c r="AL153" s="236" t="str">
        <f t="shared" si="6"/>
        <v/>
      </c>
      <c r="AM153" s="236"/>
    </row>
    <row r="154" spans="1:39" s="112" customFormat="1" ht="30" customHeight="1" x14ac:dyDescent="0.4">
      <c r="A154" s="71">
        <v>141</v>
      </c>
      <c r="B154" s="105" t="str">
        <f>IF('（別紙2-5）5月1日～5月31日'!B154="","",'（別紙2-5）5月1日～5月31日'!B154)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-5）5月1日～5月31日'!D154:AH154,'（別紙2-6）6月1日～6月30日'!D154:AG154,'（別紙2-7）7月1日～7月31日'!D154:AH154,'（別紙2-8）8月1日～8月31日'!D154:AH154,'（別紙2-9）9月1日～9月30日'!D154:AG154,'（別紙2-7）10月1日～10月31日'!D154:AH154,'（別紙2-8）11月1日～11月30日'!D154:AG154,'（別紙2-9）12月1日～12月31日'!D154:AH154,'（別紙2-10）1月1日～1月31日'!D154:AH154,'（別紙2-11）2月1日～2月29日'!D154:AF154,'（別紙2-12）3月1日～3月31日'!D154:AH154)</f>
        <v>0</v>
      </c>
      <c r="AK154" s="112" t="str">
        <f t="shared" si="5"/>
        <v/>
      </c>
      <c r="AL154" s="236" t="str">
        <f t="shared" si="6"/>
        <v/>
      </c>
      <c r="AM154" s="236"/>
    </row>
    <row r="155" spans="1:39" s="112" customFormat="1" ht="30" customHeight="1" x14ac:dyDescent="0.4">
      <c r="A155" s="35">
        <v>142</v>
      </c>
      <c r="B155" s="103" t="str">
        <f>IF('（別紙2-5）5月1日～5月31日'!B155="","",'（別紙2-5）5月1日～5月31日'!B155)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-5）5月1日～5月31日'!D155:AH155,'（別紙2-6）6月1日～6月30日'!D155:AG155,'（別紙2-7）7月1日～7月31日'!D155:AH155,'（別紙2-8）8月1日～8月31日'!D155:AH155,'（別紙2-9）9月1日～9月30日'!D155:AG155,'（別紙2-7）10月1日～10月31日'!D155:AH155,'（別紙2-8）11月1日～11月30日'!D155:AG155,'（別紙2-9）12月1日～12月31日'!D155:AH155,'（別紙2-10）1月1日～1月31日'!D155:AH155,'（別紙2-11）2月1日～2月29日'!D155:AF155,'（別紙2-12）3月1日～3月31日'!D155:AH155)</f>
        <v>0</v>
      </c>
      <c r="AK155" s="112" t="str">
        <f t="shared" si="5"/>
        <v/>
      </c>
      <c r="AL155" s="236" t="str">
        <f t="shared" si="6"/>
        <v/>
      </c>
      <c r="AM155" s="236"/>
    </row>
    <row r="156" spans="1:39" s="112" customFormat="1" ht="30" customHeight="1" x14ac:dyDescent="0.4">
      <c r="A156" s="35">
        <v>143</v>
      </c>
      <c r="B156" s="103" t="str">
        <f>IF('（別紙2-5）5月1日～5月31日'!B156="","",'（別紙2-5）5月1日～5月31日'!B156)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-5）5月1日～5月31日'!D156:AH156,'（別紙2-6）6月1日～6月30日'!D156:AG156,'（別紙2-7）7月1日～7月31日'!D156:AH156,'（別紙2-8）8月1日～8月31日'!D156:AH156,'（別紙2-9）9月1日～9月30日'!D156:AG156,'（別紙2-7）10月1日～10月31日'!D156:AH156,'（別紙2-8）11月1日～11月30日'!D156:AG156,'（別紙2-9）12月1日～12月31日'!D156:AH156,'（別紙2-10）1月1日～1月31日'!D156:AH156,'（別紙2-11）2月1日～2月29日'!D156:AF156,'（別紙2-12）3月1日～3月31日'!D156:AH156)</f>
        <v>0</v>
      </c>
      <c r="AK156" s="112" t="str">
        <f t="shared" si="5"/>
        <v/>
      </c>
      <c r="AL156" s="236" t="str">
        <f t="shared" si="6"/>
        <v/>
      </c>
      <c r="AM156" s="236"/>
    </row>
    <row r="157" spans="1:39" s="112" customFormat="1" ht="30" customHeight="1" x14ac:dyDescent="0.4">
      <c r="A157" s="35">
        <v>144</v>
      </c>
      <c r="B157" s="103" t="str">
        <f>IF('（別紙2-5）5月1日～5月31日'!B157="","",'（別紙2-5）5月1日～5月31日'!B157)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-5）5月1日～5月31日'!D157:AH157,'（別紙2-6）6月1日～6月30日'!D157:AG157,'（別紙2-7）7月1日～7月31日'!D157:AH157,'（別紙2-8）8月1日～8月31日'!D157:AH157,'（別紙2-9）9月1日～9月30日'!D157:AG157,'（別紙2-7）10月1日～10月31日'!D157:AH157,'（別紙2-8）11月1日～11月30日'!D157:AG157,'（別紙2-9）12月1日～12月31日'!D157:AH157,'（別紙2-10）1月1日～1月31日'!D157:AH157,'（別紙2-11）2月1日～2月29日'!D157:AF157,'（別紙2-12）3月1日～3月31日'!D157:AH157)</f>
        <v>0</v>
      </c>
      <c r="AK157" s="112" t="str">
        <f t="shared" si="5"/>
        <v/>
      </c>
      <c r="AL157" s="236" t="str">
        <f t="shared" si="6"/>
        <v/>
      </c>
      <c r="AM157" s="236"/>
    </row>
    <row r="158" spans="1:39" s="112" customFormat="1" ht="30" customHeight="1" thickBot="1" x14ac:dyDescent="0.45">
      <c r="A158" s="37">
        <v>145</v>
      </c>
      <c r="B158" s="106" t="str">
        <f>IF('（別紙2-5）5月1日～5月31日'!B158="","",'（別紙2-5）5月1日～5月31日'!B158)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-5）5月1日～5月31日'!D158:AH158,'（別紙2-6）6月1日～6月30日'!D158:AG158,'（別紙2-7）7月1日～7月31日'!D158:AH158,'（別紙2-8）8月1日～8月31日'!D158:AH158,'（別紙2-9）9月1日～9月30日'!D158:AG158,'（別紙2-7）10月1日～10月31日'!D158:AH158,'（別紙2-8）11月1日～11月30日'!D158:AG158,'（別紙2-9）12月1日～12月31日'!D158:AH158,'（別紙2-10）1月1日～1月31日'!D158:AH158,'（別紙2-11）2月1日～2月29日'!D158:AF158,'（別紙2-12）3月1日～3月31日'!D158:AH158)</f>
        <v>0</v>
      </c>
      <c r="AK158" s="112" t="str">
        <f t="shared" si="5"/>
        <v/>
      </c>
      <c r="AL158" s="236" t="str">
        <f t="shared" si="6"/>
        <v/>
      </c>
      <c r="AM158" s="236"/>
    </row>
    <row r="159" spans="1:39" s="112" customFormat="1" ht="30" customHeight="1" x14ac:dyDescent="0.4">
      <c r="A159" s="71">
        <v>146</v>
      </c>
      <c r="B159" s="105" t="str">
        <f>IF('（別紙2-5）5月1日～5月31日'!B159="","",'（別紙2-5）5月1日～5月31日'!B159)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-5）5月1日～5月31日'!D159:AH159,'（別紙2-6）6月1日～6月30日'!D159:AG159,'（別紙2-7）7月1日～7月31日'!D159:AH159,'（別紙2-8）8月1日～8月31日'!D159:AH159,'（別紙2-9）9月1日～9月30日'!D159:AG159,'（別紙2-7）10月1日～10月31日'!D159:AH159,'（別紙2-8）11月1日～11月30日'!D159:AG159,'（別紙2-9）12月1日～12月31日'!D159:AH159,'（別紙2-10）1月1日～1月31日'!D159:AH159,'（別紙2-11）2月1日～2月29日'!D159:AF159,'（別紙2-12）3月1日～3月31日'!D159:AH159)</f>
        <v>0</v>
      </c>
      <c r="AK159" s="112" t="str">
        <f t="shared" si="5"/>
        <v/>
      </c>
      <c r="AL159" s="236" t="str">
        <f t="shared" si="6"/>
        <v/>
      </c>
      <c r="AM159" s="236"/>
    </row>
    <row r="160" spans="1:39" s="112" customFormat="1" ht="30" customHeight="1" x14ac:dyDescent="0.4">
      <c r="A160" s="35">
        <v>147</v>
      </c>
      <c r="B160" s="103" t="str">
        <f>IF('（別紙2-5）5月1日～5月31日'!B160="","",'（別紙2-5）5月1日～5月31日'!B160)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-5）5月1日～5月31日'!D160:AH160,'（別紙2-6）6月1日～6月30日'!D160:AG160,'（別紙2-7）7月1日～7月31日'!D160:AH160,'（別紙2-8）8月1日～8月31日'!D160:AH160,'（別紙2-9）9月1日～9月30日'!D160:AG160,'（別紙2-7）10月1日～10月31日'!D160:AH160,'（別紙2-8）11月1日～11月30日'!D160:AG160,'（別紙2-9）12月1日～12月31日'!D160:AH160,'（別紙2-10）1月1日～1月31日'!D160:AH160,'（別紙2-11）2月1日～2月29日'!D160:AF160,'（別紙2-12）3月1日～3月31日'!D160:AH160)</f>
        <v>0</v>
      </c>
      <c r="AK160" s="112" t="str">
        <f t="shared" si="5"/>
        <v/>
      </c>
      <c r="AL160" s="236" t="str">
        <f t="shared" si="6"/>
        <v/>
      </c>
      <c r="AM160" s="236"/>
    </row>
    <row r="161" spans="1:39" s="112" customFormat="1" ht="30" customHeight="1" x14ac:dyDescent="0.4">
      <c r="A161" s="35">
        <v>148</v>
      </c>
      <c r="B161" s="103" t="str">
        <f>IF('（別紙2-5）5月1日～5月31日'!B161="","",'（別紙2-5）5月1日～5月31日'!B161)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-5）5月1日～5月31日'!D161:AH161,'（別紙2-6）6月1日～6月30日'!D161:AG161,'（別紙2-7）7月1日～7月31日'!D161:AH161,'（別紙2-8）8月1日～8月31日'!D161:AH161,'（別紙2-9）9月1日～9月30日'!D161:AG161,'（別紙2-7）10月1日～10月31日'!D161:AH161,'（別紙2-8）11月1日～11月30日'!D161:AG161,'（別紙2-9）12月1日～12月31日'!D161:AH161,'（別紙2-10）1月1日～1月31日'!D161:AH161,'（別紙2-11）2月1日～2月29日'!D161:AF161,'（別紙2-12）3月1日～3月31日'!D161:AH161)</f>
        <v>0</v>
      </c>
      <c r="AK161" s="112" t="str">
        <f t="shared" si="5"/>
        <v/>
      </c>
      <c r="AL161" s="236" t="str">
        <f t="shared" si="6"/>
        <v/>
      </c>
      <c r="AM161" s="236"/>
    </row>
    <row r="162" spans="1:39" s="112" customFormat="1" ht="30" customHeight="1" x14ac:dyDescent="0.4">
      <c r="A162" s="35">
        <v>149</v>
      </c>
      <c r="B162" s="103" t="str">
        <f>IF('（別紙2-5）5月1日～5月31日'!B162="","",'（別紙2-5）5月1日～5月31日'!B162)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-5）5月1日～5月31日'!D162:AH162,'（別紙2-6）6月1日～6月30日'!D162:AG162,'（別紙2-7）7月1日～7月31日'!D162:AH162,'（別紙2-8）8月1日～8月31日'!D162:AH162,'（別紙2-9）9月1日～9月30日'!D162:AG162,'（別紙2-7）10月1日～10月31日'!D162:AH162,'（別紙2-8）11月1日～11月30日'!D162:AG162,'（別紙2-9）12月1日～12月31日'!D162:AH162,'（別紙2-10）1月1日～1月31日'!D162:AH162,'（別紙2-11）2月1日～2月29日'!D162:AF162,'（別紙2-12）3月1日～3月31日'!D162:AH162)</f>
        <v>0</v>
      </c>
      <c r="AK162" s="112" t="str">
        <f t="shared" si="5"/>
        <v/>
      </c>
      <c r="AL162" s="236" t="str">
        <f t="shared" si="6"/>
        <v/>
      </c>
      <c r="AM162" s="236"/>
    </row>
    <row r="163" spans="1:39" s="112" customFormat="1" ht="30" customHeight="1" thickBot="1" x14ac:dyDescent="0.45">
      <c r="A163" s="37">
        <v>150</v>
      </c>
      <c r="B163" s="107" t="str">
        <f>IF('（別紙2-5）5月1日～5月31日'!B163="","",'（別紙2-5）5月1日～5月31日'!B163)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-5）5月1日～5月31日'!D163:AH163,'（別紙2-6）6月1日～6月30日'!D163:AG163,'（別紙2-7）7月1日～7月31日'!D163:AH163,'（別紙2-8）8月1日～8月31日'!D163:AH163,'（別紙2-9）9月1日～9月30日'!D163:AG163,'（別紙2-7）10月1日～10月31日'!D163:AH163,'（別紙2-8）11月1日～11月30日'!D163:AG163,'（別紙2-9）12月1日～12月31日'!D163:AH163,'（別紙2-10）1月1日～1月31日'!D163:AH163,'（別紙2-11）2月1日～2月29日'!D163:AF163,'（別紙2-12）3月1日～3月31日'!D163:AH163)</f>
        <v>0</v>
      </c>
      <c r="AK163" s="112" t="str">
        <f t="shared" si="5"/>
        <v/>
      </c>
      <c r="AL163" s="112" t="str">
        <f t="shared" si="6"/>
        <v/>
      </c>
    </row>
    <row r="164" spans="1:39"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row>
    <row r="166" spans="1:39"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mergeCells count="14">
    <mergeCell ref="A9:AI9"/>
    <mergeCell ref="AI10:AI11"/>
    <mergeCell ref="AL11:AM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8" priority="9">
      <formula>$AI$5&lt;&gt;""</formula>
    </cfRule>
  </conditionalFormatting>
  <conditionalFormatting sqref="U8:AI8">
    <cfRule type="expression" dxfId="7" priority="12">
      <formula>$AI$8&lt;&gt;""</formula>
    </cfRule>
  </conditionalFormatting>
  <conditionalFormatting sqref="AC6:AI6">
    <cfRule type="expression" dxfId="6" priority="10">
      <formula>$AI$6&lt;&gt;""</formula>
    </cfRule>
  </conditionalFormatting>
  <conditionalFormatting sqref="H6:O6">
    <cfRule type="expression" dxfId="5" priority="8">
      <formula>$H$6&lt;&gt;""</formula>
    </cfRule>
  </conditionalFormatting>
  <conditionalFormatting sqref="V7:AI7">
    <cfRule type="expression" dxfId="4" priority="11">
      <formula>$AI$7&lt;&gt;""</formula>
    </cfRule>
  </conditionalFormatting>
  <conditionalFormatting sqref="D14:AH163">
    <cfRule type="cellIs" dxfId="3" priority="166" operator="equal">
      <formula>1</formula>
    </cfRule>
  </conditionalFormatting>
  <dataValidations count="4">
    <dataValidation type="list" allowBlank="1" showInputMessage="1" showErrorMessage="1" sqref="C14:C163" xr:uid="{00000000-0002-0000-0C00-000000000000}">
      <formula1>"○"</formula1>
    </dataValidation>
    <dataValidation allowBlank="1" showInputMessage="1" showErrorMessage="1" promptTitle="利用者名は別紙2-1に記入してください。" prompt="記入内容が自動反映されます。" sqref="B14:B163" xr:uid="{00000000-0002-0000-0C00-000001000000}"/>
    <dataValidation allowBlank="1" showInputMessage="1" showErrorMessage="1" promptTitle="別紙1より施設種別を選択してください。" prompt="選択内容が自動で反映されます。" sqref="H5:R5" xr:uid="{00000000-0002-0000-0C00-000002000000}"/>
    <dataValidation type="whole" operator="equal" allowBlank="1" showInputMessage="1" showErrorMessage="1" error="施設内療養を行った利用者ごとに、療養をした日に「１」を記載（発症日から最大15日間のみ）してください。" sqref="D14:AH163" xr:uid="{00000000-0002-0000-0C00-000003000000}">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2" id="{B113E207-F573-4FC8-8ACA-459F082BB56B}">
            <xm:f>集計シート!$W14="×"</xm:f>
            <x14:dxf>
              <fill>
                <patternFill>
                  <bgColor rgb="FFFF0000"/>
                </patternFill>
              </fill>
            </x14:dxf>
          </x14:cfRule>
          <x14:cfRule type="expression" priority="3" id="{B1D1153F-A82E-4756-BD30-B5C9323CE285}">
            <xm:f>集計シート!$V14="×"</xm:f>
            <x14:dxf>
              <fill>
                <patternFill>
                  <bgColor rgb="FFFF0000"/>
                </patternFill>
              </fill>
            </x14:dxf>
          </x14:cfRule>
          <x14:cfRule type="expression" priority="4" id="{BC877CC5-6F6B-4E22-AA39-85E8136DFF54}">
            <xm:f>集計シート!$U14="×"</xm:f>
            <x14:dxf>
              <fill>
                <patternFill>
                  <bgColor rgb="FFFF0000"/>
                </patternFill>
              </fill>
            </x14:dxf>
          </x14:cfRule>
          <xm:sqref>D14:AH163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N170"/>
  <sheetViews>
    <sheetView view="pageBreakPreview" zoomScale="70" zoomScaleNormal="60" zoomScaleSheetLayoutView="70" workbookViewId="0"/>
  </sheetViews>
  <sheetFormatPr defaultRowHeight="15.75" x14ac:dyDescent="0.25"/>
  <cols>
    <col min="1" max="1" width="5" style="22" customWidth="1"/>
    <col min="2" max="2" width="21.125" style="22" customWidth="1"/>
    <col min="3" max="3" width="8.75" style="22" customWidth="1"/>
    <col min="4" max="15" width="7.875" style="111" customWidth="1"/>
    <col min="16" max="18" width="10.125" style="111" customWidth="1"/>
    <col min="19" max="19" width="9" style="111" customWidth="1"/>
    <col min="20" max="20" width="15.5" style="111" customWidth="1"/>
    <col min="21" max="21" width="9.5" style="111" bestFit="1" customWidth="1"/>
    <col min="22" max="16384" width="9" style="111"/>
  </cols>
  <sheetData>
    <row r="1" spans="1:40" ht="29.25" customHeight="1" thickBot="1" x14ac:dyDescent="0.3">
      <c r="Z1" s="111" t="s">
        <v>113</v>
      </c>
    </row>
    <row r="2" spans="1:40" s="24" customFormat="1" ht="30" customHeight="1" thickBot="1" x14ac:dyDescent="0.35">
      <c r="B2" s="101" t="s">
        <v>41</v>
      </c>
      <c r="C2" s="480" t="str">
        <f>IF('（別紙１）チェックリスト'!P53=0,"",'（別紙１）チェックリスト'!P53)</f>
        <v/>
      </c>
      <c r="D2" s="481"/>
      <c r="E2" s="481"/>
      <c r="F2" s="481"/>
      <c r="G2" s="482"/>
      <c r="H2" s="111"/>
      <c r="I2" s="111"/>
      <c r="J2" s="111"/>
      <c r="K2" s="111"/>
      <c r="L2" s="111"/>
      <c r="M2" s="111"/>
      <c r="N2" s="111"/>
      <c r="O2" s="111"/>
      <c r="P2" s="111"/>
      <c r="Q2" s="111"/>
      <c r="R2" s="111"/>
      <c r="S2" s="111"/>
      <c r="T2" s="111"/>
      <c r="AB2" s="111"/>
      <c r="AC2" s="111" t="s">
        <v>108</v>
      </c>
      <c r="AD2" s="111" t="str">
        <f>IF(AJ2="",IF(AM2="","",AL2),AI2)</f>
        <v/>
      </c>
      <c r="AE2" s="111" t="str">
        <f>IF(AJ2="",AM2,AJ2)</f>
        <v/>
      </c>
      <c r="AF2" s="111" t="str">
        <f>IF(AK2="",AN2,AK2)</f>
        <v/>
      </c>
      <c r="AG2" s="111"/>
      <c r="AH2" s="111"/>
      <c r="AI2" s="111">
        <v>2023</v>
      </c>
      <c r="AJ2" s="111" t="str">
        <f>IFERROR(MATCH(0,INDEX(0/($Z4:$AK4&lt;&gt;""),),0),"")</f>
        <v/>
      </c>
      <c r="AK2" s="111" t="str">
        <f>IFERROR(INDEX(Z4:AK4,MATCH(0,INDEX(0/Z4:AK4,),)),"")</f>
        <v/>
      </c>
      <c r="AL2" s="111">
        <v>2024</v>
      </c>
      <c r="AM2" s="111" t="str">
        <f>IFERROR(MATCH(0,INDEX(0/($AL4:$AN4&lt;&gt;""),),0),"")</f>
        <v/>
      </c>
      <c r="AN2" s="111" t="str">
        <f>IFERROR(INDEX(AL4:AN4,MATCH(0,INDEX(0/AL4:AN4,),)),"")</f>
        <v/>
      </c>
    </row>
    <row r="3" spans="1:40" ht="30" customHeight="1" thickBot="1" x14ac:dyDescent="0.35">
      <c r="B3" s="102" t="s">
        <v>42</v>
      </c>
      <c r="C3" s="483" t="str">
        <f>IF('（別紙１）チェックリスト'!P54="プルダウンより選択してください。","（別紙１）のサービス種別を選択してください。",'（別紙１）チェックリスト'!P54)</f>
        <v>（別紙１）のサービス種別を選択してください。</v>
      </c>
      <c r="D3" s="484"/>
      <c r="E3" s="484"/>
      <c r="F3" s="484"/>
      <c r="G3" s="485"/>
      <c r="Z3" s="247"/>
      <c r="AA3" s="248"/>
      <c r="AB3" s="249"/>
      <c r="AC3" s="244">
        <v>4</v>
      </c>
      <c r="AD3" s="245">
        <v>5</v>
      </c>
      <c r="AE3" s="245">
        <v>6</v>
      </c>
      <c r="AF3" s="245">
        <v>7</v>
      </c>
      <c r="AG3" s="245">
        <v>8</v>
      </c>
      <c r="AH3" s="245">
        <v>9</v>
      </c>
      <c r="AI3" s="245">
        <v>10</v>
      </c>
      <c r="AJ3" s="245">
        <v>11</v>
      </c>
      <c r="AK3" s="245">
        <v>12</v>
      </c>
      <c r="AL3" s="245">
        <v>1</v>
      </c>
      <c r="AM3" s="245">
        <v>2</v>
      </c>
      <c r="AN3" s="246">
        <v>3</v>
      </c>
    </row>
    <row r="4" spans="1:40" ht="30" customHeight="1" thickBot="1" x14ac:dyDescent="0.35">
      <c r="A4" s="99" t="s">
        <v>0</v>
      </c>
      <c r="B4" s="100"/>
      <c r="C4" s="100"/>
      <c r="Z4" s="250"/>
      <c r="AA4" s="251"/>
      <c r="AB4" s="252"/>
      <c r="AC4" s="241" t="str">
        <f>IF('（別紙2-1）4月1日～4月30日'!$AJ$13=0,"",'（別紙2-1）4月1日～4月30日'!$AJ$13)</f>
        <v/>
      </c>
      <c r="AD4" s="242" t="str">
        <f>IF('（別紙2-5）5月1日～5月31日'!$AK$13=0,"",'（別紙2-5）5月1日～5月31日'!$AK$13)</f>
        <v/>
      </c>
      <c r="AE4" s="242" t="str">
        <f>IF('（別紙2-6）6月1日～6月30日'!$AJ$13=0,"",'（別紙2-6）6月1日～6月30日'!$AJ$13)</f>
        <v/>
      </c>
      <c r="AF4" s="242" t="str">
        <f>IF('（別紙2-7）7月1日～7月31日'!$AK$13=0,"",'（別紙2-7）7月1日～7月31日'!$AK$13)</f>
        <v/>
      </c>
      <c r="AG4" s="242" t="str">
        <f>IF('（別紙2-8）8月1日～8月31日'!$AK$13=0,"",'（別紙2-8）8月1日～8月31日'!$AK$13)</f>
        <v/>
      </c>
      <c r="AH4" s="242" t="str">
        <f>IF('（別紙2-9）9月1日～9月30日'!$AJ$13=0,"",'（別紙2-9）9月1日～9月30日'!$AJ$13)</f>
        <v/>
      </c>
      <c r="AI4" s="242" t="str">
        <f>IF('（別紙2-7）10月1日～10月31日'!$AK$13=0,"",'（別紙2-7）10月1日～10月31日'!$AK$13)</f>
        <v/>
      </c>
      <c r="AJ4" s="242" t="str">
        <f>IF('（別紙2-8）11月1日～11月30日'!$AJ$13=0,"",'（別紙2-8）11月1日～11月30日'!$AJ$13)</f>
        <v/>
      </c>
      <c r="AK4" s="242" t="str">
        <f>IF('（別紙2-9）12月1日～12月31日'!$AK$13=0,"",'（別紙2-9）12月1日～12月31日'!$AK$13)</f>
        <v/>
      </c>
      <c r="AL4" s="242" t="str">
        <f>IF('（別紙2-10）1月1日～1月31日'!$AK$13=0,"",'（別紙2-10）1月1日～1月31日'!$AK$13)</f>
        <v/>
      </c>
      <c r="AM4" s="242" t="str">
        <f>IF('（別紙2-11）2月1日～2月29日'!$AI$13=0,"",'（別紙2-11）2月1日～2月29日'!$AI$13)</f>
        <v/>
      </c>
      <c r="AN4" s="243" t="str">
        <f>IF('（別紙2-12）3月1日～3月31日'!$AK$13=0,"",'（別紙2-12）3月1日～3月31日'!$AK$13)</f>
        <v/>
      </c>
    </row>
    <row r="5" spans="1:40" ht="30" customHeight="1" thickBot="1" x14ac:dyDescent="0.35">
      <c r="A5" s="81"/>
      <c r="B5" s="194" t="s">
        <v>1</v>
      </c>
      <c r="C5" s="442" t="str">
        <f>'（別紙１）チェックリスト'!$P$55</f>
        <v>プルダウンより選択してください。</v>
      </c>
      <c r="D5" s="443"/>
      <c r="E5" s="443"/>
      <c r="F5" s="443"/>
      <c r="G5" s="486"/>
      <c r="Z5" s="24"/>
      <c r="AA5" s="24"/>
      <c r="AC5" s="111" t="s">
        <v>110</v>
      </c>
      <c r="AD5" s="111" t="str">
        <f>IF(AJ5="",IF(AM5="","",AL5),AI5)</f>
        <v/>
      </c>
      <c r="AE5" s="111" t="str">
        <f>IF(AJ5="",AM5,AJ5)</f>
        <v/>
      </c>
      <c r="AF5" s="111" t="str">
        <f>IF(AK5="",AN5,AK5)</f>
        <v/>
      </c>
      <c r="AI5" s="111">
        <v>2023</v>
      </c>
      <c r="AJ5" s="111" t="str">
        <f>IFERROR(MATCH(MAX($Z7:$AK7)+1,$Z7:$AK7,1),"")</f>
        <v/>
      </c>
      <c r="AK5" s="111" t="str">
        <f>IFERROR(INDEX(Z7:AK7,MATCH(MAX(Z7:AK7)+1,Z7:AK7,1)),"")</f>
        <v/>
      </c>
      <c r="AL5" s="111">
        <v>2024</v>
      </c>
      <c r="AM5" s="111" t="str">
        <f>IFERROR(MATCH(MAX($AL7:$AN7)+1,$AL7:$AN7,1),"")</f>
        <v/>
      </c>
      <c r="AN5" s="111" t="str">
        <f>IFERROR(INDEX(AL7:AN7,MATCH(MAX(AL7:AN7)+1,AL7:AN7,1)),"")</f>
        <v/>
      </c>
    </row>
    <row r="6" spans="1:40" s="28" customFormat="1" ht="30" customHeight="1" thickBot="1" x14ac:dyDescent="0.35">
      <c r="A6" s="109"/>
      <c r="B6" s="109"/>
      <c r="C6" s="109"/>
      <c r="D6" s="121"/>
      <c r="E6" s="121"/>
      <c r="F6" s="121"/>
      <c r="G6" s="121"/>
      <c r="H6" s="121"/>
      <c r="I6" s="121"/>
      <c r="J6" s="121"/>
      <c r="K6" s="121"/>
      <c r="L6" s="121"/>
      <c r="M6" s="121"/>
      <c r="N6" s="121"/>
      <c r="O6" s="121"/>
      <c r="P6" s="121"/>
      <c r="Q6" s="121"/>
      <c r="R6" s="121"/>
      <c r="S6" s="121"/>
      <c r="T6" s="121"/>
      <c r="W6" s="168"/>
      <c r="Z6" s="247"/>
      <c r="AA6" s="248"/>
      <c r="AB6" s="249"/>
      <c r="AC6" s="244">
        <v>4</v>
      </c>
      <c r="AD6" s="245">
        <v>5</v>
      </c>
      <c r="AE6" s="245">
        <v>6</v>
      </c>
      <c r="AF6" s="245">
        <v>7</v>
      </c>
      <c r="AG6" s="245">
        <v>8</v>
      </c>
      <c r="AH6" s="245">
        <v>9</v>
      </c>
      <c r="AI6" s="245">
        <v>10</v>
      </c>
      <c r="AJ6" s="245">
        <v>11</v>
      </c>
      <c r="AK6" s="245">
        <v>12</v>
      </c>
      <c r="AL6" s="245">
        <v>1</v>
      </c>
      <c r="AM6" s="245">
        <v>2</v>
      </c>
      <c r="AN6" s="246">
        <v>3</v>
      </c>
    </row>
    <row r="7" spans="1:40" ht="30" customHeight="1" thickBot="1" x14ac:dyDescent="0.35">
      <c r="A7" s="169"/>
      <c r="B7" s="170"/>
      <c r="C7" s="171"/>
      <c r="D7" s="488" t="s">
        <v>117</v>
      </c>
      <c r="E7" s="488"/>
      <c r="F7" s="488"/>
      <c r="G7" s="488"/>
      <c r="H7" s="488"/>
      <c r="I7" s="488"/>
      <c r="J7" s="488"/>
      <c r="K7" s="488"/>
      <c r="L7" s="488"/>
      <c r="M7" s="487" t="s">
        <v>80</v>
      </c>
      <c r="N7" s="488"/>
      <c r="O7" s="488"/>
      <c r="P7" s="284"/>
      <c r="Q7" s="170"/>
      <c r="R7" s="170"/>
      <c r="S7" s="170"/>
      <c r="T7" s="170"/>
      <c r="U7" s="489" t="s">
        <v>99</v>
      </c>
      <c r="V7" s="490"/>
      <c r="W7" s="490"/>
      <c r="X7" s="491"/>
      <c r="Z7" s="250"/>
      <c r="AA7" s="251"/>
      <c r="AB7" s="252"/>
      <c r="AC7" s="241" t="str">
        <f>IF('（別紙2-1）4月1日～4月30日'!$AK$13=0,"",'（別紙2-1）4月1日～4月30日'!$AK$13)</f>
        <v/>
      </c>
      <c r="AD7" s="242" t="str">
        <f>IF('（別紙2-5）5月1日～5月31日'!$AL$13=0,"",'（別紙2-5）5月1日～5月31日'!$AL$13)</f>
        <v/>
      </c>
      <c r="AE7" s="242" t="str">
        <f>IF('（別紙2-6）6月1日～6月30日'!$AK$13=0,"",'（別紙2-6）6月1日～6月30日'!$AK$13)</f>
        <v/>
      </c>
      <c r="AF7" s="242" t="str">
        <f>IF('（別紙2-7）7月1日～7月31日'!$AL$13=0,"",'（別紙2-7）7月1日～7月31日'!$AL$13)</f>
        <v/>
      </c>
      <c r="AG7" s="242" t="str">
        <f>IF('（別紙2-8）8月1日～8月31日'!$AL$13=0,"",'（別紙2-8）8月1日～8月31日'!$AL$13)</f>
        <v/>
      </c>
      <c r="AH7" s="242" t="str">
        <f>IF('（別紙2-9）9月1日～9月30日'!$AK$13=0,"",'（別紙2-9）9月1日～9月30日'!$AK$13)</f>
        <v/>
      </c>
      <c r="AI7" s="242" t="str">
        <f>IF('（別紙2-7）10月1日～10月31日'!$AL$13=0,"",'（別紙2-7）10月1日～10月31日'!$AL$13)</f>
        <v/>
      </c>
      <c r="AJ7" s="242" t="str">
        <f>IF('（別紙2-8）11月1日～11月30日'!$AK$13=0,"",'（別紙2-8）11月1日～11月30日'!$AK$13)</f>
        <v/>
      </c>
      <c r="AK7" s="242" t="str">
        <f>IF('（別紙2-9）12月1日～12月31日'!$AL$13=0,"",'（別紙2-9）12月1日～12月31日'!$AL$13)</f>
        <v/>
      </c>
      <c r="AL7" s="242" t="str">
        <f>IF('（別紙2-10）1月1日～1月31日'!$AL$13=0,"",'（別紙2-10）1月1日～1月31日'!$AL$13)</f>
        <v/>
      </c>
      <c r="AM7" s="242" t="str">
        <f>IF('（別紙2-11）2月1日～2月29日'!$AJ$13=0,"",'（別紙2-11）2月1日～2月29日'!$AJ$13)</f>
        <v/>
      </c>
      <c r="AN7" s="243" t="str">
        <f>IF('（別紙2-12）3月1日～3月31日'!$AL$13=0,"",'（別紙2-12）3月1日～3月31日'!$AL$13)</f>
        <v/>
      </c>
    </row>
    <row r="8" spans="1:40" s="112" customFormat="1" ht="30" customHeight="1" thickBot="1" x14ac:dyDescent="0.3">
      <c r="A8" s="275"/>
      <c r="B8" s="136" t="s">
        <v>69</v>
      </c>
      <c r="C8" s="137" t="s">
        <v>68</v>
      </c>
      <c r="D8" s="195">
        <v>4</v>
      </c>
      <c r="E8" s="195">
        <v>5</v>
      </c>
      <c r="F8" s="195">
        <v>6</v>
      </c>
      <c r="G8" s="195">
        <v>7</v>
      </c>
      <c r="H8" s="195">
        <v>8</v>
      </c>
      <c r="I8" s="195">
        <v>9</v>
      </c>
      <c r="J8" s="195">
        <v>10</v>
      </c>
      <c r="K8" s="195">
        <v>11</v>
      </c>
      <c r="L8" s="195">
        <v>12</v>
      </c>
      <c r="M8" s="195">
        <v>1</v>
      </c>
      <c r="N8" s="195">
        <v>2</v>
      </c>
      <c r="O8" s="195">
        <v>3</v>
      </c>
      <c r="P8" s="138" t="s">
        <v>67</v>
      </c>
      <c r="Q8" s="139" t="s">
        <v>81</v>
      </c>
      <c r="R8" s="139" t="s">
        <v>82</v>
      </c>
      <c r="S8" s="140" t="s">
        <v>66</v>
      </c>
      <c r="T8" s="160" t="s">
        <v>76</v>
      </c>
      <c r="U8" s="492" t="s">
        <v>100</v>
      </c>
      <c r="V8" s="498" t="s">
        <v>101</v>
      </c>
      <c r="W8" s="498" t="s">
        <v>102</v>
      </c>
      <c r="X8" s="495" t="s">
        <v>103</v>
      </c>
    </row>
    <row r="9" spans="1:40" s="112" customFormat="1" ht="16.5" hidden="1" thickBot="1" x14ac:dyDescent="0.3">
      <c r="A9" s="276"/>
      <c r="B9" s="277"/>
      <c r="C9" s="278"/>
      <c r="D9" s="279"/>
      <c r="E9" s="279"/>
      <c r="F9" s="279"/>
      <c r="G9" s="279"/>
      <c r="H9" s="279"/>
      <c r="I9" s="279"/>
      <c r="J9" s="279"/>
      <c r="K9" s="279"/>
      <c r="L9" s="279"/>
      <c r="M9" s="279"/>
      <c r="N9" s="279"/>
      <c r="O9" s="279"/>
      <c r="P9" s="280"/>
      <c r="Q9" s="281"/>
      <c r="R9" s="281"/>
      <c r="S9" s="282"/>
      <c r="T9" s="283"/>
      <c r="U9" s="493"/>
      <c r="V9" s="499"/>
      <c r="W9" s="499"/>
      <c r="X9" s="496"/>
    </row>
    <row r="10" spans="1:40" s="112" customFormat="1" ht="20.25" hidden="1" thickBot="1" x14ac:dyDescent="0.35">
      <c r="A10" s="131" t="s">
        <v>89</v>
      </c>
      <c r="B10" s="131"/>
      <c r="C10" s="131"/>
      <c r="D10" s="132"/>
      <c r="E10" s="132"/>
      <c r="F10" s="132"/>
      <c r="G10" s="132"/>
      <c r="H10" s="132"/>
      <c r="I10" s="132"/>
      <c r="J10" s="132"/>
      <c r="K10" s="132"/>
      <c r="L10" s="132"/>
      <c r="M10" s="132"/>
      <c r="N10" s="132"/>
      <c r="O10" s="132"/>
      <c r="P10" s="131"/>
      <c r="Q10" s="131"/>
      <c r="R10" s="131"/>
      <c r="S10" s="131"/>
      <c r="T10" s="131"/>
      <c r="U10" s="493"/>
      <c r="V10" s="499"/>
      <c r="W10" s="499"/>
      <c r="X10" s="496"/>
    </row>
    <row r="11" spans="1:40" ht="30" customHeight="1" x14ac:dyDescent="0.25">
      <c r="A11" s="459" t="s">
        <v>16</v>
      </c>
      <c r="B11" s="462">
        <f>COUNTA(B14:B163)-COUNTIF(B14:B163,"")</f>
        <v>0</v>
      </c>
      <c r="C11" s="465">
        <f>COUNTA(C14:C163)-COUNTIF(C14:C163,"")</f>
        <v>0</v>
      </c>
      <c r="D11" s="266">
        <f>COUNTIF($Q$14:$Q$163,2304)</f>
        <v>0</v>
      </c>
      <c r="E11" s="267">
        <f>COUNTIF($Q$14:$Q$163,2305)</f>
        <v>0</v>
      </c>
      <c r="F11" s="267">
        <f>COUNTIF($Q$14:$Q$163,2306)</f>
        <v>0</v>
      </c>
      <c r="G11" s="267">
        <f>COUNTIF($Q$14:$Q$163,2307)</f>
        <v>0</v>
      </c>
      <c r="H11" s="267">
        <f>COUNTIF($Q$14:$Q$163,2308)</f>
        <v>0</v>
      </c>
      <c r="I11" s="267">
        <f>COUNTIF($Q$14:$Q$163,2309)</f>
        <v>0</v>
      </c>
      <c r="J11" s="267">
        <f>COUNTIF($Q$14:$Q$163,2310)</f>
        <v>0</v>
      </c>
      <c r="K11" s="267">
        <f>COUNTIF($Q$14:$Q$163,2311)</f>
        <v>0</v>
      </c>
      <c r="L11" s="267">
        <f>COUNTIF($Q$14:$Q$163,2312)</f>
        <v>0</v>
      </c>
      <c r="M11" s="267">
        <f>COUNTIF($Q$14:$Q$163,2401)</f>
        <v>0</v>
      </c>
      <c r="N11" s="267">
        <f>COUNTIF($Q$14:$Q$163,2402)</f>
        <v>0</v>
      </c>
      <c r="O11" s="268">
        <f>COUNTIF($Q$14:$Q$163,2403)</f>
        <v>0</v>
      </c>
      <c r="P11" s="468">
        <f t="shared" ref="P11:T11" si="0">SUM(P14:P163)</f>
        <v>0</v>
      </c>
      <c r="Q11" s="471">
        <f>MIN(Q14:Q163)</f>
        <v>0</v>
      </c>
      <c r="R11" s="474">
        <f>MAX(R14:R163)</f>
        <v>0</v>
      </c>
      <c r="S11" s="477">
        <f t="shared" si="0"/>
        <v>0</v>
      </c>
      <c r="T11" s="456">
        <f t="shared" si="0"/>
        <v>0</v>
      </c>
      <c r="U11" s="493"/>
      <c r="V11" s="499"/>
      <c r="W11" s="499"/>
      <c r="X11" s="496"/>
    </row>
    <row r="12" spans="1:40" ht="30" customHeight="1" thickBot="1" x14ac:dyDescent="0.3">
      <c r="A12" s="460"/>
      <c r="B12" s="463"/>
      <c r="C12" s="466"/>
      <c r="D12" s="264">
        <f>COUNTIF(D14:D163,"&gt;0")</f>
        <v>0</v>
      </c>
      <c r="E12" s="265">
        <f t="shared" ref="E12:O12" si="1">COUNTIF(E14:E163,"&gt;0")</f>
        <v>0</v>
      </c>
      <c r="F12" s="265">
        <f t="shared" si="1"/>
        <v>0</v>
      </c>
      <c r="G12" s="265">
        <f t="shared" si="1"/>
        <v>0</v>
      </c>
      <c r="H12" s="265">
        <f t="shared" si="1"/>
        <v>0</v>
      </c>
      <c r="I12" s="265">
        <f t="shared" si="1"/>
        <v>0</v>
      </c>
      <c r="J12" s="265">
        <f t="shared" si="1"/>
        <v>0</v>
      </c>
      <c r="K12" s="265">
        <f t="shared" si="1"/>
        <v>0</v>
      </c>
      <c r="L12" s="265">
        <f t="shared" si="1"/>
        <v>0</v>
      </c>
      <c r="M12" s="265">
        <f t="shared" si="1"/>
        <v>0</v>
      </c>
      <c r="N12" s="265">
        <f t="shared" si="1"/>
        <v>0</v>
      </c>
      <c r="O12" s="269">
        <f t="shared" si="1"/>
        <v>0</v>
      </c>
      <c r="P12" s="469"/>
      <c r="Q12" s="472"/>
      <c r="R12" s="475"/>
      <c r="S12" s="478"/>
      <c r="T12" s="457"/>
      <c r="U12" s="493"/>
      <c r="V12" s="499"/>
      <c r="W12" s="499"/>
      <c r="X12" s="496"/>
    </row>
    <row r="13" spans="1:40" ht="30" customHeight="1" thickTop="1" thickBot="1" x14ac:dyDescent="0.3">
      <c r="A13" s="461"/>
      <c r="B13" s="464"/>
      <c r="C13" s="467"/>
      <c r="D13" s="260">
        <f>SUM(D14:D163)</f>
        <v>0</v>
      </c>
      <c r="E13" s="260">
        <f t="shared" ref="E13:O13" si="2">SUM(E14:E163)</f>
        <v>0</v>
      </c>
      <c r="F13" s="260">
        <f t="shared" si="2"/>
        <v>0</v>
      </c>
      <c r="G13" s="260">
        <f t="shared" si="2"/>
        <v>0</v>
      </c>
      <c r="H13" s="260">
        <f t="shared" si="2"/>
        <v>0</v>
      </c>
      <c r="I13" s="260">
        <f t="shared" si="2"/>
        <v>0</v>
      </c>
      <c r="J13" s="260">
        <f t="shared" si="2"/>
        <v>0</v>
      </c>
      <c r="K13" s="260">
        <f t="shared" si="2"/>
        <v>0</v>
      </c>
      <c r="L13" s="260">
        <f t="shared" si="2"/>
        <v>0</v>
      </c>
      <c r="M13" s="260">
        <f t="shared" si="2"/>
        <v>0</v>
      </c>
      <c r="N13" s="260">
        <f t="shared" si="2"/>
        <v>0</v>
      </c>
      <c r="O13" s="260">
        <f t="shared" si="2"/>
        <v>0</v>
      </c>
      <c r="P13" s="470"/>
      <c r="Q13" s="473"/>
      <c r="R13" s="476"/>
      <c r="S13" s="479"/>
      <c r="T13" s="458"/>
      <c r="U13" s="494"/>
      <c r="V13" s="500"/>
      <c r="W13" s="500"/>
      <c r="X13" s="497"/>
    </row>
    <row r="14" spans="1:40" s="112" customFormat="1" ht="30" customHeight="1" thickTop="1" x14ac:dyDescent="0.4">
      <c r="A14" s="60">
        <v>1</v>
      </c>
      <c r="B14" s="103" t="str">
        <f>IF('（別紙2-12）3月1日～3月31日'!B14="","",'（別紙2-12）3月1日～3月31日'!B14)</f>
        <v/>
      </c>
      <c r="C14" s="196" t="str">
        <f>IF((COUNTA('（別紙2-1）4月1日～4月30日'!C14)+COUNTA('（別紙2-5）5月1日～5月31日'!C14)+COUNTA('（別紙2-6）6月1日～6月30日'!C14)+COUNTA('（別紙2-7）7月1日～7月31日'!C14)+COUNTA('（別紙2-8）8月1日～8月31日'!C14)+COUNTA('（別紙2-9）9月1日～9月30日'!C14)+COUNTA('（別紙2-7）10月1日～10月31日'!C14)+COUNTA('（別紙2-8）11月1日～11月30日'!C14)+COUNTA('（別紙2-9）12月1日～12月31日'!C14)+COUNTA('（別紙2-10）1月1日～1月31日'!C14)+COUNTA('（別紙2-11）2月1日～2月29日'!C14)+COUNTA('（別紙2-12）3月1日～3月31日'!C14))&gt;0,"○","")</f>
        <v/>
      </c>
      <c r="D14" s="197">
        <f>SUM('（別紙2-1）4月1日～4月30日'!$D14:$AG14)</f>
        <v>0</v>
      </c>
      <c r="E14" s="197">
        <f>SUM('（別紙2-5）5月1日～5月31日'!$D14:$AH14)</f>
        <v>0</v>
      </c>
      <c r="F14" s="197">
        <f>SUM('（別紙2-6）6月1日～6月30日'!$D14:$AG14)</f>
        <v>0</v>
      </c>
      <c r="G14" s="197">
        <f>SUM('（別紙2-7）7月1日～7月31日'!$D14:$AH14)</f>
        <v>0</v>
      </c>
      <c r="H14" s="197">
        <f>SUM('（別紙2-8）8月1日～8月31日'!$D14:$AH14)</f>
        <v>0</v>
      </c>
      <c r="I14" s="197">
        <f>SUM('（別紙2-9）9月1日～9月30日'!$D14:$AG14)</f>
        <v>0</v>
      </c>
      <c r="J14" s="197">
        <f>SUM('（別紙2-7）10月1日～10月31日'!$D14:$AH14)</f>
        <v>0</v>
      </c>
      <c r="K14" s="197">
        <f>SUM('（別紙2-8）11月1日～11月30日'!$D14:$AG14)</f>
        <v>0</v>
      </c>
      <c r="L14" s="197">
        <f>SUM('（別紙2-9）12月1日～12月31日'!$D14:$AH14)</f>
        <v>0</v>
      </c>
      <c r="M14" s="197">
        <f>SUM('（別紙2-10）1月1日～1月31日'!$D14:$AH14)</f>
        <v>0</v>
      </c>
      <c r="N14" s="197">
        <f>SUM('（別紙2-11）2月1日～2月29日'!$D14:$AF14)</f>
        <v>0</v>
      </c>
      <c r="O14" s="197">
        <f>SUM('（別紙2-12）3月1日～3月31日'!$D14:$AG14)</f>
        <v>0</v>
      </c>
      <c r="P14" s="198">
        <f>SUM(D14:O14)</f>
        <v>0</v>
      </c>
      <c r="Q14" s="199" t="str">
        <f>IF((D14&gt;0),2304,IF((E14&gt;0),2305,IF((F14&gt;0),2306,IF((G14&gt;0),2307,IF((H14&gt;0),2308,IF((I14&gt;0),2309,
IF((J14&gt;0),2310,IF((K14&gt;0),2311,IF((L14&gt;0),2312,IF((M14&gt;0),2401,IF((N14&gt;0),2402,IF((O14&gt;0),2403,""))))))))))))</f>
        <v/>
      </c>
      <c r="R14" s="199" t="str">
        <f>IF((O14&gt;0),2403,IF((N14&gt;0),2402,IF((M14&gt;0),2401,IF((L14&gt;0),2312,IF((K14&gt;0),2311,IF((J14&gt;0),2310,
IF((I14&gt;0),2309,IF((H14&gt;0),2308,IF((G14&gt;0),2307,IF((F14&gt;0),2306,IF((E14&gt;0),2305,IF((D14&gt;0),2304,""))))))))))))</f>
        <v/>
      </c>
      <c r="S14" s="200" t="str">
        <f>IF(COUNTIF(D14:O14,"&gt;0")&gt;1,1,"")</f>
        <v/>
      </c>
      <c r="T14" s="201">
        <f>P14*10000</f>
        <v>0</v>
      </c>
      <c r="U14" s="172" t="str">
        <f>IF('（別紙2-12）3月1日～3月31日'!AI14&gt;15,"×","")</f>
        <v/>
      </c>
      <c r="V14" s="173" t="str">
        <f>IF('（別紙１）チェックリスト'!$B$43="",IF('（別紙2-12）3月1日～3月31日'!AI14&gt;10,"×",""),"")</f>
        <v/>
      </c>
      <c r="W14" s="173" t="str">
        <f>IF(C14="○",IF('（別紙2-12）3月1日～3月31日'!AI14&lt;=7,"","×"),"")</f>
        <v/>
      </c>
      <c r="X14" s="174" t="str">
        <f>IF(AND(B14="",P14&gt;0),"×","")</f>
        <v/>
      </c>
    </row>
    <row r="15" spans="1:40" s="112" customFormat="1" ht="30" customHeight="1" x14ac:dyDescent="0.4">
      <c r="A15" s="33">
        <v>2</v>
      </c>
      <c r="B15" s="103" t="str">
        <f>IF('（別紙2-12）3月1日～3月31日'!B15="","",'（別紙2-12）3月1日～3月31日'!B15)</f>
        <v/>
      </c>
      <c r="C15" s="202" t="str">
        <f>IF((COUNTA('（別紙2-1）4月1日～4月30日'!C15)+COUNTA('（別紙2-5）5月1日～5月31日'!C15)+COUNTA('（別紙2-6）6月1日～6月30日'!C15)+COUNTA('（別紙2-7）7月1日～7月31日'!C15)+COUNTA('（別紙2-8）8月1日～8月31日'!C15)+COUNTA('（別紙2-9）9月1日～9月30日'!C15)+COUNTA('（別紙2-7）10月1日～10月31日'!C15)+COUNTA('（別紙2-8）11月1日～11月30日'!C15)+COUNTA('（別紙2-9）12月1日～12月31日'!C15)+COUNTA('（別紙2-10）1月1日～1月31日'!C15)+COUNTA('（別紙2-11）2月1日～2月29日'!C15)+COUNTA('（別紙2-12）3月1日～3月31日'!C15))&gt;0,"○","")</f>
        <v/>
      </c>
      <c r="D15" s="203">
        <f>SUM('（別紙2-1）4月1日～4月30日'!$D15:$AG15)</f>
        <v>0</v>
      </c>
      <c r="E15" s="203">
        <f>SUM('（別紙2-5）5月1日～5月31日'!$D15:$AH15)</f>
        <v>0</v>
      </c>
      <c r="F15" s="203">
        <f>SUM('（別紙2-6）6月1日～6月30日'!$D15:$AG15)</f>
        <v>0</v>
      </c>
      <c r="G15" s="203">
        <f>SUM('（別紙2-7）7月1日～7月31日'!$D15:$AH15)</f>
        <v>0</v>
      </c>
      <c r="H15" s="203">
        <f>SUM('（別紙2-8）8月1日～8月31日'!$D15:$AH15)</f>
        <v>0</v>
      </c>
      <c r="I15" s="203">
        <f>SUM('（別紙2-9）9月1日～9月30日'!$D15:$AG15)</f>
        <v>0</v>
      </c>
      <c r="J15" s="203">
        <f>SUM('（別紙2-7）10月1日～10月31日'!$D15:$AH15)</f>
        <v>0</v>
      </c>
      <c r="K15" s="203">
        <f>SUM('（別紙2-8）11月1日～11月30日'!$D15:$AG15)</f>
        <v>0</v>
      </c>
      <c r="L15" s="203">
        <f>SUM('（別紙2-9）12月1日～12月31日'!$D15:$AH15)</f>
        <v>0</v>
      </c>
      <c r="M15" s="203">
        <f>SUM('（別紙2-10）1月1日～1月31日'!$D15:$AH15)</f>
        <v>0</v>
      </c>
      <c r="N15" s="203">
        <f>SUM('（別紙2-11）2月1日～2月29日'!$D15:$AF15)</f>
        <v>0</v>
      </c>
      <c r="O15" s="203">
        <f>SUM('（別紙2-12）3月1日～3月31日'!$D15:$AG15)</f>
        <v>0</v>
      </c>
      <c r="P15" s="204">
        <f t="shared" ref="P15:P78" si="3">SUM(D15:O15)</f>
        <v>0</v>
      </c>
      <c r="Q15" s="205" t="str">
        <f t="shared" ref="Q15:Q78" si="4">IF((D15&gt;0),2304,IF((E15&gt;0),2305,IF((F15&gt;0),2306,IF((G15&gt;0),2307,IF((H15&gt;0),2308,IF((I15&gt;0),2309,
IF((J15&gt;0),2310,IF((K15&gt;0),2311,IF((L15&gt;0),2312,IF((M15&gt;0),2401,IF((N15&gt;0),2402,IF((O15&gt;0),2403,""))))))))))))</f>
        <v/>
      </c>
      <c r="R15" s="205" t="str">
        <f t="shared" ref="R15:R78" si="5">IF((O15&gt;0),2403,IF((N15&gt;0),2402,IF((M15&gt;0),2401,IF((L15&gt;0),2312,IF((K15&gt;0),2311,IF((J15&gt;0),2310,
IF((I15&gt;0),2309,IF((H15&gt;0),2308,IF((G15&gt;0),2307,IF((F15&gt;0),2306,IF((E15&gt;0),2305,IF((D15&gt;0),2304,""))))))))))))</f>
        <v/>
      </c>
      <c r="S15" s="206" t="str">
        <f t="shared" ref="S15:S78" si="6">IF(COUNTIF(D15:O15,"&gt;0")&gt;1,1,"")</f>
        <v/>
      </c>
      <c r="T15" s="207">
        <f t="shared" ref="T15:T45" si="7">P15*10000</f>
        <v>0</v>
      </c>
      <c r="U15" s="161" t="str">
        <f>IF('（別紙2-12）3月1日～3月31日'!AI15&gt;15,"×","")</f>
        <v/>
      </c>
      <c r="V15" s="158" t="str">
        <f>IF('（別紙１）チェックリスト'!$B$43="",IF('（別紙2-12）3月1日～3月31日'!AI15&gt;10,"×",""),"")</f>
        <v/>
      </c>
      <c r="W15" s="158" t="str">
        <f>IF(C15="○",IF('（別紙2-12）3月1日～3月31日'!AI15&lt;=7,"","×"),"")</f>
        <v/>
      </c>
      <c r="X15" s="162" t="str">
        <f t="shared" ref="X15:X78" si="8">IF(AND(B15="",P15&gt;0),"×","")</f>
        <v/>
      </c>
    </row>
    <row r="16" spans="1:40" s="112" customFormat="1" ht="30" customHeight="1" x14ac:dyDescent="0.4">
      <c r="A16" s="33">
        <v>3</v>
      </c>
      <c r="B16" s="103" t="str">
        <f>IF('（別紙2-12）3月1日～3月31日'!B16="","",'（別紙2-12）3月1日～3月31日'!B16)</f>
        <v/>
      </c>
      <c r="C16" s="202" t="str">
        <f>IF((COUNTA('（別紙2-1）4月1日～4月30日'!C16)+COUNTA('（別紙2-5）5月1日～5月31日'!C16)+COUNTA('（別紙2-6）6月1日～6月30日'!C16)+COUNTA('（別紙2-7）7月1日～7月31日'!C16)+COUNTA('（別紙2-8）8月1日～8月31日'!C16)+COUNTA('（別紙2-9）9月1日～9月30日'!C16)+COUNTA('（別紙2-7）10月1日～10月31日'!C16)+COUNTA('（別紙2-8）11月1日～11月30日'!C16)+COUNTA('（別紙2-9）12月1日～12月31日'!C16)+COUNTA('（別紙2-10）1月1日～1月31日'!C16)+COUNTA('（別紙2-11）2月1日～2月29日'!C16)+COUNTA('（別紙2-12）3月1日～3月31日'!C16))&gt;0,"○","")</f>
        <v/>
      </c>
      <c r="D16" s="203">
        <f>SUM('（別紙2-1）4月1日～4月30日'!$D16:$AG16)</f>
        <v>0</v>
      </c>
      <c r="E16" s="203">
        <f>SUM('（別紙2-5）5月1日～5月31日'!$D16:$AH16)</f>
        <v>0</v>
      </c>
      <c r="F16" s="203">
        <f>SUM('（別紙2-6）6月1日～6月30日'!$D16:$AG16)</f>
        <v>0</v>
      </c>
      <c r="G16" s="203">
        <f>SUM('（別紙2-7）7月1日～7月31日'!$D16:$AH16)</f>
        <v>0</v>
      </c>
      <c r="H16" s="203">
        <f>SUM('（別紙2-8）8月1日～8月31日'!$D16:$AH16)</f>
        <v>0</v>
      </c>
      <c r="I16" s="203">
        <f>SUM('（別紙2-9）9月1日～9月30日'!$D16:$AG16)</f>
        <v>0</v>
      </c>
      <c r="J16" s="203">
        <f>SUM('（別紙2-7）10月1日～10月31日'!$D16:$AH16)</f>
        <v>0</v>
      </c>
      <c r="K16" s="203">
        <f>SUM('（別紙2-8）11月1日～11月30日'!$D16:$AG16)</f>
        <v>0</v>
      </c>
      <c r="L16" s="203">
        <f>SUM('（別紙2-9）12月1日～12月31日'!$D16:$AH16)</f>
        <v>0</v>
      </c>
      <c r="M16" s="203">
        <f>SUM('（別紙2-10）1月1日～1月31日'!$D16:$AH16)</f>
        <v>0</v>
      </c>
      <c r="N16" s="203">
        <f>SUM('（別紙2-11）2月1日～2月29日'!$D16:$AF16)</f>
        <v>0</v>
      </c>
      <c r="O16" s="203">
        <f>SUM('（別紙2-12）3月1日～3月31日'!$D16:$AG16)</f>
        <v>0</v>
      </c>
      <c r="P16" s="204">
        <f t="shared" si="3"/>
        <v>0</v>
      </c>
      <c r="Q16" s="205" t="str">
        <f t="shared" si="4"/>
        <v/>
      </c>
      <c r="R16" s="205" t="str">
        <f t="shared" si="5"/>
        <v/>
      </c>
      <c r="S16" s="206" t="str">
        <f t="shared" si="6"/>
        <v/>
      </c>
      <c r="T16" s="207">
        <f t="shared" si="7"/>
        <v>0</v>
      </c>
      <c r="U16" s="161" t="str">
        <f>IF('（別紙2-12）3月1日～3月31日'!AI16&gt;15,"×","")</f>
        <v/>
      </c>
      <c r="V16" s="158" t="str">
        <f>IF('（別紙１）チェックリスト'!$B$43="",IF('（別紙2-12）3月1日～3月31日'!AI16&gt;10,"×",""),"")</f>
        <v/>
      </c>
      <c r="W16" s="158" t="str">
        <f>IF(C16="○",IF('（別紙2-12）3月1日～3月31日'!AI16&lt;=7,"","×"),"")</f>
        <v/>
      </c>
      <c r="X16" s="162" t="str">
        <f t="shared" si="8"/>
        <v/>
      </c>
    </row>
    <row r="17" spans="1:24" s="112" customFormat="1" ht="30" customHeight="1" x14ac:dyDescent="0.4">
      <c r="A17" s="33">
        <v>4</v>
      </c>
      <c r="B17" s="103" t="str">
        <f>IF('（別紙2-12）3月1日～3月31日'!B17="","",'（別紙2-12）3月1日～3月31日'!B17)</f>
        <v/>
      </c>
      <c r="C17" s="202" t="str">
        <f>IF((COUNTA('（別紙2-1）4月1日～4月30日'!C17)+COUNTA('（別紙2-5）5月1日～5月31日'!C17)+COUNTA('（別紙2-6）6月1日～6月30日'!C17)+COUNTA('（別紙2-7）7月1日～7月31日'!C17)+COUNTA('（別紙2-8）8月1日～8月31日'!C17)+COUNTA('（別紙2-9）9月1日～9月30日'!C17)+COUNTA('（別紙2-7）10月1日～10月31日'!C17)+COUNTA('（別紙2-8）11月1日～11月30日'!C17)+COUNTA('（別紙2-9）12月1日～12月31日'!C17)+COUNTA('（別紙2-10）1月1日～1月31日'!C17)+COUNTA('（別紙2-11）2月1日～2月29日'!C17)+COUNTA('（別紙2-12）3月1日～3月31日'!C17))&gt;0,"○","")</f>
        <v/>
      </c>
      <c r="D17" s="203">
        <f>SUM('（別紙2-1）4月1日～4月30日'!$D17:$AG17)</f>
        <v>0</v>
      </c>
      <c r="E17" s="203">
        <f>SUM('（別紙2-5）5月1日～5月31日'!$D17:$AH17)</f>
        <v>0</v>
      </c>
      <c r="F17" s="203">
        <f>SUM('（別紙2-6）6月1日～6月30日'!$D17:$AG17)</f>
        <v>0</v>
      </c>
      <c r="G17" s="203">
        <f>SUM('（別紙2-7）7月1日～7月31日'!$D17:$AH17)</f>
        <v>0</v>
      </c>
      <c r="H17" s="203">
        <f>SUM('（別紙2-8）8月1日～8月31日'!$D17:$AH17)</f>
        <v>0</v>
      </c>
      <c r="I17" s="203">
        <f>SUM('（別紙2-9）9月1日～9月30日'!$D17:$AG17)</f>
        <v>0</v>
      </c>
      <c r="J17" s="203">
        <f>SUM('（別紙2-7）10月1日～10月31日'!$D17:$AH17)</f>
        <v>0</v>
      </c>
      <c r="K17" s="203">
        <f>SUM('（別紙2-8）11月1日～11月30日'!$D17:$AG17)</f>
        <v>0</v>
      </c>
      <c r="L17" s="203">
        <f>SUM('（別紙2-9）12月1日～12月31日'!$D17:$AH17)</f>
        <v>0</v>
      </c>
      <c r="M17" s="203">
        <f>SUM('（別紙2-10）1月1日～1月31日'!$D17:$AH17)</f>
        <v>0</v>
      </c>
      <c r="N17" s="203">
        <f>SUM('（別紙2-11）2月1日～2月29日'!$D17:$AF17)</f>
        <v>0</v>
      </c>
      <c r="O17" s="203">
        <f>SUM('（別紙2-12）3月1日～3月31日'!$D17:$AG17)</f>
        <v>0</v>
      </c>
      <c r="P17" s="204">
        <f t="shared" si="3"/>
        <v>0</v>
      </c>
      <c r="Q17" s="205" t="str">
        <f t="shared" si="4"/>
        <v/>
      </c>
      <c r="R17" s="205" t="str">
        <f t="shared" si="5"/>
        <v/>
      </c>
      <c r="S17" s="206" t="str">
        <f t="shared" si="6"/>
        <v/>
      </c>
      <c r="T17" s="207">
        <f t="shared" si="7"/>
        <v>0</v>
      </c>
      <c r="U17" s="161" t="str">
        <f>IF('（別紙2-12）3月1日～3月31日'!AI17&gt;15,"×","")</f>
        <v/>
      </c>
      <c r="V17" s="158" t="str">
        <f>IF('（別紙１）チェックリスト'!$B$43="",IF('（別紙2-12）3月1日～3月31日'!AI17&gt;10,"×",""),"")</f>
        <v/>
      </c>
      <c r="W17" s="158" t="str">
        <f>IF(C17="○",IF('（別紙2-12）3月1日～3月31日'!AI17&lt;=7,"","×"),"")</f>
        <v/>
      </c>
      <c r="X17" s="162" t="str">
        <f t="shared" si="8"/>
        <v/>
      </c>
    </row>
    <row r="18" spans="1:24" s="112" customFormat="1" ht="30" customHeight="1" thickBot="1" x14ac:dyDescent="0.45">
      <c r="A18" s="37">
        <v>5</v>
      </c>
      <c r="B18" s="104" t="str">
        <f>IF('（別紙2-12）3月1日～3月31日'!B18="","",'（別紙2-12）3月1日～3月31日'!B18)</f>
        <v/>
      </c>
      <c r="C18" s="208" t="str">
        <f>IF((COUNTA('（別紙2-1）4月1日～4月30日'!C18)+COUNTA('（別紙2-5）5月1日～5月31日'!C18)+COUNTA('（別紙2-6）6月1日～6月30日'!C18)+COUNTA('（別紙2-7）7月1日～7月31日'!C18)+COUNTA('（別紙2-8）8月1日～8月31日'!C18)+COUNTA('（別紙2-9）9月1日～9月30日'!C18)+COUNTA('（別紙2-7）10月1日～10月31日'!C18)+COUNTA('（別紙2-8）11月1日～11月30日'!C18)+COUNTA('（別紙2-9）12月1日～12月31日'!C18)+COUNTA('（別紙2-10）1月1日～1月31日'!C18)+COUNTA('（別紙2-11）2月1日～2月29日'!C18)+COUNTA('（別紙2-12）3月1日～3月31日'!C18))&gt;0,"○","")</f>
        <v/>
      </c>
      <c r="D18" s="209">
        <f>SUM('（別紙2-1）4月1日～4月30日'!$D18:$AG18)</f>
        <v>0</v>
      </c>
      <c r="E18" s="209">
        <f>SUM('（別紙2-5）5月1日～5月31日'!$D18:$AH18)</f>
        <v>0</v>
      </c>
      <c r="F18" s="209">
        <f>SUM('（別紙2-6）6月1日～6月30日'!$D18:$AG18)</f>
        <v>0</v>
      </c>
      <c r="G18" s="209">
        <f>SUM('（別紙2-7）7月1日～7月31日'!$D18:$AH18)</f>
        <v>0</v>
      </c>
      <c r="H18" s="209">
        <f>SUM('（別紙2-8）8月1日～8月31日'!$D18:$AH18)</f>
        <v>0</v>
      </c>
      <c r="I18" s="209">
        <f>SUM('（別紙2-9）9月1日～9月30日'!$D18:$AG18)</f>
        <v>0</v>
      </c>
      <c r="J18" s="209">
        <f>SUM('（別紙2-7）10月1日～10月31日'!$D18:$AH18)</f>
        <v>0</v>
      </c>
      <c r="K18" s="209">
        <f>SUM('（別紙2-8）11月1日～11月30日'!$D18:$AG18)</f>
        <v>0</v>
      </c>
      <c r="L18" s="209">
        <f>SUM('（別紙2-9）12月1日～12月31日'!$D18:$AH18)</f>
        <v>0</v>
      </c>
      <c r="M18" s="209">
        <f>SUM('（別紙2-10）1月1日～1月31日'!$D18:$AH18)</f>
        <v>0</v>
      </c>
      <c r="N18" s="209">
        <f>SUM('（別紙2-11）2月1日～2月29日'!$D18:$AF18)</f>
        <v>0</v>
      </c>
      <c r="O18" s="209">
        <f>SUM('（別紙2-12）3月1日～3月31日'!$D18:$AG18)</f>
        <v>0</v>
      </c>
      <c r="P18" s="210">
        <f t="shared" si="3"/>
        <v>0</v>
      </c>
      <c r="Q18" s="211" t="str">
        <f t="shared" si="4"/>
        <v/>
      </c>
      <c r="R18" s="211" t="str">
        <f t="shared" si="5"/>
        <v/>
      </c>
      <c r="S18" s="212" t="str">
        <f t="shared" si="6"/>
        <v/>
      </c>
      <c r="T18" s="213">
        <f t="shared" si="7"/>
        <v>0</v>
      </c>
      <c r="U18" s="175" t="str">
        <f>IF('（別紙2-12）3月1日～3月31日'!AI18&gt;15,"×","")</f>
        <v/>
      </c>
      <c r="V18" s="176" t="str">
        <f>IF('（別紙１）チェックリスト'!$B$43="",IF('（別紙2-12）3月1日～3月31日'!AI18&gt;10,"×",""),"")</f>
        <v/>
      </c>
      <c r="W18" s="176" t="str">
        <f>IF(C18="○",IF('（別紙2-12）3月1日～3月31日'!AI18&lt;=7,"","×"),"")</f>
        <v/>
      </c>
      <c r="X18" s="177" t="str">
        <f t="shared" si="8"/>
        <v/>
      </c>
    </row>
    <row r="19" spans="1:24" s="112" customFormat="1" ht="30" customHeight="1" x14ac:dyDescent="0.4">
      <c r="A19" s="60">
        <v>6</v>
      </c>
      <c r="B19" s="105" t="str">
        <f>IF('（別紙2-12）3月1日～3月31日'!B19="","",'（別紙2-12）3月1日～3月31日'!B19)</f>
        <v/>
      </c>
      <c r="C19" s="214" t="str">
        <f>IF((COUNTA('（別紙2-1）4月1日～4月30日'!C19)+COUNTA('（別紙2-5）5月1日～5月31日'!C19)+COUNTA('（別紙2-6）6月1日～6月30日'!C19)+COUNTA('（別紙2-7）7月1日～7月31日'!C19)+COUNTA('（別紙2-8）8月1日～8月31日'!C19)+COUNTA('（別紙2-9）9月1日～9月30日'!C19)+COUNTA('（別紙2-7）10月1日～10月31日'!C19)+COUNTA('（別紙2-8）11月1日～11月30日'!C19)+COUNTA('（別紙2-9）12月1日～12月31日'!C19)+COUNTA('（別紙2-10）1月1日～1月31日'!C19)+COUNTA('（別紙2-11）2月1日～2月29日'!C19)+COUNTA('（別紙2-12）3月1日～3月31日'!C19))&gt;0,"○","")</f>
        <v/>
      </c>
      <c r="D19" s="197">
        <f>SUM('（別紙2-1）4月1日～4月30日'!$D19:$AG19)</f>
        <v>0</v>
      </c>
      <c r="E19" s="197">
        <f>SUM('（別紙2-5）5月1日～5月31日'!$D19:$AH19)</f>
        <v>0</v>
      </c>
      <c r="F19" s="197">
        <f>SUM('（別紙2-6）6月1日～6月30日'!$D19:$AG19)</f>
        <v>0</v>
      </c>
      <c r="G19" s="197">
        <f>SUM('（別紙2-7）7月1日～7月31日'!$D19:$AH19)</f>
        <v>0</v>
      </c>
      <c r="H19" s="197">
        <f>SUM('（別紙2-8）8月1日～8月31日'!$D19:$AH19)</f>
        <v>0</v>
      </c>
      <c r="I19" s="197">
        <f>SUM('（別紙2-9）9月1日～9月30日'!$D19:$AG19)</f>
        <v>0</v>
      </c>
      <c r="J19" s="197">
        <f>SUM('（別紙2-7）10月1日～10月31日'!$D19:$AH19)</f>
        <v>0</v>
      </c>
      <c r="K19" s="197">
        <f>SUM('（別紙2-8）11月1日～11月30日'!$D19:$AG19)</f>
        <v>0</v>
      </c>
      <c r="L19" s="197">
        <f>SUM('（別紙2-9）12月1日～12月31日'!$D19:$AH19)</f>
        <v>0</v>
      </c>
      <c r="M19" s="197">
        <f>SUM('（別紙2-10）1月1日～1月31日'!$D19:$AH19)</f>
        <v>0</v>
      </c>
      <c r="N19" s="197">
        <f>SUM('（別紙2-11）2月1日～2月29日'!$D19:$AF19)</f>
        <v>0</v>
      </c>
      <c r="O19" s="197">
        <f>SUM('（別紙2-12）3月1日～3月31日'!$D19:$AG19)</f>
        <v>0</v>
      </c>
      <c r="P19" s="198">
        <f t="shared" si="3"/>
        <v>0</v>
      </c>
      <c r="Q19" s="199" t="str">
        <f t="shared" si="4"/>
        <v/>
      </c>
      <c r="R19" s="199" t="str">
        <f t="shared" si="5"/>
        <v/>
      </c>
      <c r="S19" s="200" t="str">
        <f t="shared" si="6"/>
        <v/>
      </c>
      <c r="T19" s="201">
        <f t="shared" si="7"/>
        <v>0</v>
      </c>
      <c r="U19" s="178" t="str">
        <f>IF('（別紙2-12）3月1日～3月31日'!AI19&gt;15,"×","")</f>
        <v/>
      </c>
      <c r="V19" s="179" t="str">
        <f>IF('（別紙１）チェックリスト'!$B$43="",IF('（別紙2-12）3月1日～3月31日'!AI19&gt;10,"×",""),"")</f>
        <v/>
      </c>
      <c r="W19" s="179" t="str">
        <f>IF(C19="○",IF('（別紙2-12）3月1日～3月31日'!AI19&lt;=7,"","×"),"")</f>
        <v/>
      </c>
      <c r="X19" s="180" t="str">
        <f t="shared" si="8"/>
        <v/>
      </c>
    </row>
    <row r="20" spans="1:24" s="112" customFormat="1" ht="30" customHeight="1" x14ac:dyDescent="0.4">
      <c r="A20" s="33">
        <v>7</v>
      </c>
      <c r="B20" s="103" t="str">
        <f>IF('（別紙2-12）3月1日～3月31日'!B20="","",'（別紙2-12）3月1日～3月31日'!B20)</f>
        <v/>
      </c>
      <c r="C20" s="202" t="str">
        <f>IF((COUNTA('（別紙2-1）4月1日～4月30日'!C20)+COUNTA('（別紙2-5）5月1日～5月31日'!C20)+COUNTA('（別紙2-6）6月1日～6月30日'!C20)+COUNTA('（別紙2-7）7月1日～7月31日'!C20)+COUNTA('（別紙2-8）8月1日～8月31日'!C20)+COUNTA('（別紙2-9）9月1日～9月30日'!C20)+COUNTA('（別紙2-7）10月1日～10月31日'!C20)+COUNTA('（別紙2-8）11月1日～11月30日'!C20)+COUNTA('（別紙2-9）12月1日～12月31日'!C20)+COUNTA('（別紙2-10）1月1日～1月31日'!C20)+COUNTA('（別紙2-11）2月1日～2月29日'!C20)+COUNTA('（別紙2-12）3月1日～3月31日'!C20))&gt;0,"○","")</f>
        <v/>
      </c>
      <c r="D20" s="203">
        <f>SUM('（別紙2-1）4月1日～4月30日'!$D20:$AG20)</f>
        <v>0</v>
      </c>
      <c r="E20" s="203">
        <f>SUM('（別紙2-5）5月1日～5月31日'!$D20:$AH20)</f>
        <v>0</v>
      </c>
      <c r="F20" s="203">
        <f>SUM('（別紙2-6）6月1日～6月30日'!$D20:$AG20)</f>
        <v>0</v>
      </c>
      <c r="G20" s="203">
        <f>SUM('（別紙2-7）7月1日～7月31日'!$D20:$AH20)</f>
        <v>0</v>
      </c>
      <c r="H20" s="203">
        <f>SUM('（別紙2-8）8月1日～8月31日'!$D20:$AH20)</f>
        <v>0</v>
      </c>
      <c r="I20" s="203">
        <f>SUM('（別紙2-9）9月1日～9月30日'!$D20:$AG20)</f>
        <v>0</v>
      </c>
      <c r="J20" s="203">
        <f>SUM('（別紙2-7）10月1日～10月31日'!$D20:$AH20)</f>
        <v>0</v>
      </c>
      <c r="K20" s="203">
        <f>SUM('（別紙2-8）11月1日～11月30日'!$D20:$AG20)</f>
        <v>0</v>
      </c>
      <c r="L20" s="203">
        <f>SUM('（別紙2-9）12月1日～12月31日'!$D20:$AH20)</f>
        <v>0</v>
      </c>
      <c r="M20" s="203">
        <f>SUM('（別紙2-10）1月1日～1月31日'!$D20:$AH20)</f>
        <v>0</v>
      </c>
      <c r="N20" s="203">
        <f>SUM('（別紙2-11）2月1日～2月29日'!$D20:$AF20)</f>
        <v>0</v>
      </c>
      <c r="O20" s="203">
        <f>SUM('（別紙2-12）3月1日～3月31日'!$D20:$AG20)</f>
        <v>0</v>
      </c>
      <c r="P20" s="204">
        <f t="shared" si="3"/>
        <v>0</v>
      </c>
      <c r="Q20" s="205" t="str">
        <f t="shared" si="4"/>
        <v/>
      </c>
      <c r="R20" s="205" t="str">
        <f t="shared" si="5"/>
        <v/>
      </c>
      <c r="S20" s="206" t="str">
        <f t="shared" si="6"/>
        <v/>
      </c>
      <c r="T20" s="207">
        <f t="shared" si="7"/>
        <v>0</v>
      </c>
      <c r="U20" s="161" t="str">
        <f>IF('（別紙2-12）3月1日～3月31日'!AI20&gt;15,"×","")</f>
        <v/>
      </c>
      <c r="V20" s="158" t="str">
        <f>IF('（別紙１）チェックリスト'!$B$43="",IF('（別紙2-12）3月1日～3月31日'!AI20&gt;10,"×",""),"")</f>
        <v/>
      </c>
      <c r="W20" s="158" t="str">
        <f>IF(C20="○",IF('（別紙2-12）3月1日～3月31日'!AI20&lt;=7,"","×"),"")</f>
        <v/>
      </c>
      <c r="X20" s="162" t="str">
        <f t="shared" si="8"/>
        <v/>
      </c>
    </row>
    <row r="21" spans="1:24" s="112" customFormat="1" ht="30" customHeight="1" x14ac:dyDescent="0.4">
      <c r="A21" s="33">
        <v>8</v>
      </c>
      <c r="B21" s="103" t="str">
        <f>IF('（別紙2-12）3月1日～3月31日'!B21="","",'（別紙2-12）3月1日～3月31日'!B21)</f>
        <v/>
      </c>
      <c r="C21" s="202" t="str">
        <f>IF((COUNTA('（別紙2-1）4月1日～4月30日'!C21)+COUNTA('（別紙2-5）5月1日～5月31日'!C21)+COUNTA('（別紙2-6）6月1日～6月30日'!C21)+COUNTA('（別紙2-7）7月1日～7月31日'!C21)+COUNTA('（別紙2-8）8月1日～8月31日'!C21)+COUNTA('（別紙2-9）9月1日～9月30日'!C21)+COUNTA('（別紙2-7）10月1日～10月31日'!C21)+COUNTA('（別紙2-8）11月1日～11月30日'!C21)+COUNTA('（別紙2-9）12月1日～12月31日'!C21)+COUNTA('（別紙2-10）1月1日～1月31日'!C21)+COUNTA('（別紙2-11）2月1日～2月29日'!C21)+COUNTA('（別紙2-12）3月1日～3月31日'!C21))&gt;0,"○","")</f>
        <v/>
      </c>
      <c r="D21" s="203">
        <f>SUM('（別紙2-1）4月1日～4月30日'!$D21:$AG21)</f>
        <v>0</v>
      </c>
      <c r="E21" s="203">
        <f>SUM('（別紙2-5）5月1日～5月31日'!$D21:$AH21)</f>
        <v>0</v>
      </c>
      <c r="F21" s="203">
        <f>SUM('（別紙2-6）6月1日～6月30日'!$D21:$AG21)</f>
        <v>0</v>
      </c>
      <c r="G21" s="203">
        <f>SUM('（別紙2-7）7月1日～7月31日'!$D21:$AH21)</f>
        <v>0</v>
      </c>
      <c r="H21" s="203">
        <f>SUM('（別紙2-8）8月1日～8月31日'!$D21:$AH21)</f>
        <v>0</v>
      </c>
      <c r="I21" s="203">
        <f>SUM('（別紙2-9）9月1日～9月30日'!$D21:$AG21)</f>
        <v>0</v>
      </c>
      <c r="J21" s="203">
        <f>SUM('（別紙2-7）10月1日～10月31日'!$D21:$AH21)</f>
        <v>0</v>
      </c>
      <c r="K21" s="203">
        <f>SUM('（別紙2-8）11月1日～11月30日'!$D21:$AG21)</f>
        <v>0</v>
      </c>
      <c r="L21" s="203">
        <f>SUM('（別紙2-9）12月1日～12月31日'!$D21:$AH21)</f>
        <v>0</v>
      </c>
      <c r="M21" s="203">
        <f>SUM('（別紙2-10）1月1日～1月31日'!$D21:$AH21)</f>
        <v>0</v>
      </c>
      <c r="N21" s="203">
        <f>SUM('（別紙2-11）2月1日～2月29日'!$D21:$AF21)</f>
        <v>0</v>
      </c>
      <c r="O21" s="203">
        <f>SUM('（別紙2-12）3月1日～3月31日'!$D21:$AG21)</f>
        <v>0</v>
      </c>
      <c r="P21" s="204">
        <f t="shared" si="3"/>
        <v>0</v>
      </c>
      <c r="Q21" s="205" t="str">
        <f t="shared" si="4"/>
        <v/>
      </c>
      <c r="R21" s="205" t="str">
        <f t="shared" si="5"/>
        <v/>
      </c>
      <c r="S21" s="206" t="str">
        <f t="shared" si="6"/>
        <v/>
      </c>
      <c r="T21" s="207">
        <f t="shared" si="7"/>
        <v>0</v>
      </c>
      <c r="U21" s="161" t="str">
        <f>IF('（別紙2-12）3月1日～3月31日'!AI21&gt;15,"×","")</f>
        <v/>
      </c>
      <c r="V21" s="158" t="str">
        <f>IF('（別紙１）チェックリスト'!$B$43="",IF('（別紙2-12）3月1日～3月31日'!AI21&gt;10,"×",""),"")</f>
        <v/>
      </c>
      <c r="W21" s="158" t="str">
        <f>IF(C21="○",IF('（別紙2-12）3月1日～3月31日'!AI21&lt;=7,"","×"),"")</f>
        <v/>
      </c>
      <c r="X21" s="162" t="str">
        <f t="shared" si="8"/>
        <v/>
      </c>
    </row>
    <row r="22" spans="1:24" s="112" customFormat="1" ht="30" customHeight="1" x14ac:dyDescent="0.4">
      <c r="A22" s="33">
        <v>9</v>
      </c>
      <c r="B22" s="103" t="str">
        <f>IF('（別紙2-12）3月1日～3月31日'!B22="","",'（別紙2-12）3月1日～3月31日'!B22)</f>
        <v/>
      </c>
      <c r="C22" s="202" t="str">
        <f>IF((COUNTA('（別紙2-1）4月1日～4月30日'!C22)+COUNTA('（別紙2-5）5月1日～5月31日'!C22)+COUNTA('（別紙2-6）6月1日～6月30日'!C22)+COUNTA('（別紙2-7）7月1日～7月31日'!C22)+COUNTA('（別紙2-8）8月1日～8月31日'!C22)+COUNTA('（別紙2-9）9月1日～9月30日'!C22)+COUNTA('（別紙2-7）10月1日～10月31日'!C22)+COUNTA('（別紙2-8）11月1日～11月30日'!C22)+COUNTA('（別紙2-9）12月1日～12月31日'!C22)+COUNTA('（別紙2-10）1月1日～1月31日'!C22)+COUNTA('（別紙2-11）2月1日～2月29日'!C22)+COUNTA('（別紙2-12）3月1日～3月31日'!C22))&gt;0,"○","")</f>
        <v/>
      </c>
      <c r="D22" s="203">
        <f>SUM('（別紙2-1）4月1日～4月30日'!$D22:$AG22)</f>
        <v>0</v>
      </c>
      <c r="E22" s="203">
        <f>SUM('（別紙2-5）5月1日～5月31日'!$D22:$AH22)</f>
        <v>0</v>
      </c>
      <c r="F22" s="203">
        <f>SUM('（別紙2-6）6月1日～6月30日'!$D22:$AG22)</f>
        <v>0</v>
      </c>
      <c r="G22" s="203">
        <f>SUM('（別紙2-7）7月1日～7月31日'!$D22:$AH22)</f>
        <v>0</v>
      </c>
      <c r="H22" s="203">
        <f>SUM('（別紙2-8）8月1日～8月31日'!$D22:$AH22)</f>
        <v>0</v>
      </c>
      <c r="I22" s="203">
        <f>SUM('（別紙2-9）9月1日～9月30日'!$D22:$AG22)</f>
        <v>0</v>
      </c>
      <c r="J22" s="203">
        <f>SUM('（別紙2-7）10月1日～10月31日'!$D22:$AH22)</f>
        <v>0</v>
      </c>
      <c r="K22" s="203">
        <f>SUM('（別紙2-8）11月1日～11月30日'!$D22:$AG22)</f>
        <v>0</v>
      </c>
      <c r="L22" s="203">
        <f>SUM('（別紙2-9）12月1日～12月31日'!$D22:$AH22)</f>
        <v>0</v>
      </c>
      <c r="M22" s="203">
        <f>SUM('（別紙2-10）1月1日～1月31日'!$D22:$AH22)</f>
        <v>0</v>
      </c>
      <c r="N22" s="203">
        <f>SUM('（別紙2-11）2月1日～2月29日'!$D22:$AF22)</f>
        <v>0</v>
      </c>
      <c r="O22" s="203">
        <f>SUM('（別紙2-12）3月1日～3月31日'!$D22:$AG22)</f>
        <v>0</v>
      </c>
      <c r="P22" s="204">
        <f t="shared" si="3"/>
        <v>0</v>
      </c>
      <c r="Q22" s="205" t="str">
        <f t="shared" si="4"/>
        <v/>
      </c>
      <c r="R22" s="205" t="str">
        <f t="shared" si="5"/>
        <v/>
      </c>
      <c r="S22" s="206" t="str">
        <f t="shared" si="6"/>
        <v/>
      </c>
      <c r="T22" s="207">
        <f t="shared" si="7"/>
        <v>0</v>
      </c>
      <c r="U22" s="161" t="str">
        <f>IF('（別紙2-12）3月1日～3月31日'!AI22&gt;15,"×","")</f>
        <v/>
      </c>
      <c r="V22" s="158" t="str">
        <f>IF('（別紙１）チェックリスト'!$B$43="",IF('（別紙2-12）3月1日～3月31日'!AI22&gt;10,"×",""),"")</f>
        <v/>
      </c>
      <c r="W22" s="158" t="str">
        <f>IF(C22="○",IF('（別紙2-12）3月1日～3月31日'!AI22&lt;=7,"","×"),"")</f>
        <v/>
      </c>
      <c r="X22" s="162" t="str">
        <f t="shared" si="8"/>
        <v/>
      </c>
    </row>
    <row r="23" spans="1:24" s="112" customFormat="1" ht="30" customHeight="1" thickBot="1" x14ac:dyDescent="0.45">
      <c r="A23" s="37">
        <v>10</v>
      </c>
      <c r="B23" s="104" t="str">
        <f>IF('（別紙2-12）3月1日～3月31日'!B23="","",'（別紙2-12）3月1日～3月31日'!B23)</f>
        <v/>
      </c>
      <c r="C23" s="208" t="str">
        <f>IF((COUNTA('（別紙2-1）4月1日～4月30日'!C23)+COUNTA('（別紙2-5）5月1日～5月31日'!C23)+COUNTA('（別紙2-6）6月1日～6月30日'!C23)+COUNTA('（別紙2-7）7月1日～7月31日'!C23)+COUNTA('（別紙2-8）8月1日～8月31日'!C23)+COUNTA('（別紙2-9）9月1日～9月30日'!C23)+COUNTA('（別紙2-7）10月1日～10月31日'!C23)+COUNTA('（別紙2-8）11月1日～11月30日'!C23)+COUNTA('（別紙2-9）12月1日～12月31日'!C23)+COUNTA('（別紙2-10）1月1日～1月31日'!C23)+COUNTA('（別紙2-11）2月1日～2月29日'!C23)+COUNTA('（別紙2-12）3月1日～3月31日'!C23))&gt;0,"○","")</f>
        <v/>
      </c>
      <c r="D23" s="209">
        <f>SUM('（別紙2-1）4月1日～4月30日'!$D23:$AG23)</f>
        <v>0</v>
      </c>
      <c r="E23" s="209">
        <f>SUM('（別紙2-5）5月1日～5月31日'!$D23:$AH23)</f>
        <v>0</v>
      </c>
      <c r="F23" s="209">
        <f>SUM('（別紙2-6）6月1日～6月30日'!$D23:$AG23)</f>
        <v>0</v>
      </c>
      <c r="G23" s="209">
        <f>SUM('（別紙2-7）7月1日～7月31日'!$D23:$AH23)</f>
        <v>0</v>
      </c>
      <c r="H23" s="209">
        <f>SUM('（別紙2-8）8月1日～8月31日'!$D23:$AH23)</f>
        <v>0</v>
      </c>
      <c r="I23" s="209">
        <f>SUM('（別紙2-9）9月1日～9月30日'!$D23:$AG23)</f>
        <v>0</v>
      </c>
      <c r="J23" s="209">
        <f>SUM('（別紙2-7）10月1日～10月31日'!$D23:$AH23)</f>
        <v>0</v>
      </c>
      <c r="K23" s="209">
        <f>SUM('（別紙2-8）11月1日～11月30日'!$D23:$AG23)</f>
        <v>0</v>
      </c>
      <c r="L23" s="209">
        <f>SUM('（別紙2-9）12月1日～12月31日'!$D23:$AH23)</f>
        <v>0</v>
      </c>
      <c r="M23" s="209">
        <f>SUM('（別紙2-10）1月1日～1月31日'!$D23:$AH23)</f>
        <v>0</v>
      </c>
      <c r="N23" s="209">
        <f>SUM('（別紙2-11）2月1日～2月29日'!$D23:$AF23)</f>
        <v>0</v>
      </c>
      <c r="O23" s="209">
        <f>SUM('（別紙2-12）3月1日～3月31日'!$D23:$AG23)</f>
        <v>0</v>
      </c>
      <c r="P23" s="210">
        <f t="shared" si="3"/>
        <v>0</v>
      </c>
      <c r="Q23" s="211" t="str">
        <f t="shared" si="4"/>
        <v/>
      </c>
      <c r="R23" s="211" t="str">
        <f t="shared" si="5"/>
        <v/>
      </c>
      <c r="S23" s="212" t="str">
        <f t="shared" si="6"/>
        <v/>
      </c>
      <c r="T23" s="213">
        <f t="shared" si="7"/>
        <v>0</v>
      </c>
      <c r="U23" s="165" t="str">
        <f>IF('（別紙2-12）3月1日～3月31日'!AI23&gt;15,"×","")</f>
        <v/>
      </c>
      <c r="V23" s="166" t="str">
        <f>IF('（別紙１）チェックリスト'!$B$43="",IF('（別紙2-12）3月1日～3月31日'!AI23&gt;10,"×",""),"")</f>
        <v/>
      </c>
      <c r="W23" s="166" t="str">
        <f>IF(C23="○",IF('（別紙2-12）3月1日～3月31日'!AI23&lt;=7,"","×"),"")</f>
        <v/>
      </c>
      <c r="X23" s="167" t="str">
        <f t="shared" si="8"/>
        <v/>
      </c>
    </row>
    <row r="24" spans="1:24" s="112" customFormat="1" ht="30" customHeight="1" x14ac:dyDescent="0.4">
      <c r="A24" s="60">
        <v>11</v>
      </c>
      <c r="B24" s="105" t="str">
        <f>IF('（別紙2-12）3月1日～3月31日'!B24="","",'（別紙2-12）3月1日～3月31日'!B24)</f>
        <v/>
      </c>
      <c r="C24" s="214" t="str">
        <f>IF((COUNTA('（別紙2-1）4月1日～4月30日'!C24)+COUNTA('（別紙2-5）5月1日～5月31日'!C24)+COUNTA('（別紙2-6）6月1日～6月30日'!C24)+COUNTA('（別紙2-7）7月1日～7月31日'!C24)+COUNTA('（別紙2-8）8月1日～8月31日'!C24)+COUNTA('（別紙2-9）9月1日～9月30日'!C24)+COUNTA('（別紙2-7）10月1日～10月31日'!C24)+COUNTA('（別紙2-8）11月1日～11月30日'!C24)+COUNTA('（別紙2-9）12月1日～12月31日'!C24)+COUNTA('（別紙2-10）1月1日～1月31日'!C24)+COUNTA('（別紙2-11）2月1日～2月29日'!C24)+COUNTA('（別紙2-12）3月1日～3月31日'!C24))&gt;0,"○","")</f>
        <v/>
      </c>
      <c r="D24" s="197">
        <f>SUM('（別紙2-1）4月1日～4月30日'!$D24:$AG24)</f>
        <v>0</v>
      </c>
      <c r="E24" s="197">
        <f>SUM('（別紙2-5）5月1日～5月31日'!$D24:$AH24)</f>
        <v>0</v>
      </c>
      <c r="F24" s="197">
        <f>SUM('（別紙2-6）6月1日～6月30日'!$D24:$AG24)</f>
        <v>0</v>
      </c>
      <c r="G24" s="197">
        <f>SUM('（別紙2-7）7月1日～7月31日'!$D24:$AH24)</f>
        <v>0</v>
      </c>
      <c r="H24" s="197">
        <f>SUM('（別紙2-8）8月1日～8月31日'!$D24:$AH24)</f>
        <v>0</v>
      </c>
      <c r="I24" s="197">
        <f>SUM('（別紙2-9）9月1日～9月30日'!$D24:$AG24)</f>
        <v>0</v>
      </c>
      <c r="J24" s="197">
        <f>SUM('（別紙2-7）10月1日～10月31日'!$D24:$AH24)</f>
        <v>0</v>
      </c>
      <c r="K24" s="197">
        <f>SUM('（別紙2-8）11月1日～11月30日'!$D24:$AG24)</f>
        <v>0</v>
      </c>
      <c r="L24" s="197">
        <f>SUM('（別紙2-9）12月1日～12月31日'!$D24:$AH24)</f>
        <v>0</v>
      </c>
      <c r="M24" s="197">
        <f>SUM('（別紙2-10）1月1日～1月31日'!$D24:$AH24)</f>
        <v>0</v>
      </c>
      <c r="N24" s="197">
        <f>SUM('（別紙2-11）2月1日～2月29日'!$D24:$AF24)</f>
        <v>0</v>
      </c>
      <c r="O24" s="197">
        <f>SUM('（別紙2-12）3月1日～3月31日'!$D24:$AG24)</f>
        <v>0</v>
      </c>
      <c r="P24" s="198">
        <f t="shared" si="3"/>
        <v>0</v>
      </c>
      <c r="Q24" s="199" t="str">
        <f t="shared" si="4"/>
        <v/>
      </c>
      <c r="R24" s="199" t="str">
        <f t="shared" si="5"/>
        <v/>
      </c>
      <c r="S24" s="200" t="str">
        <f t="shared" si="6"/>
        <v/>
      </c>
      <c r="T24" s="201">
        <f t="shared" si="7"/>
        <v>0</v>
      </c>
      <c r="U24" s="172" t="str">
        <f>IF('（別紙2-12）3月1日～3月31日'!AI24&gt;15,"×","")</f>
        <v/>
      </c>
      <c r="V24" s="173" t="str">
        <f>IF('（別紙１）チェックリスト'!$B$43="",IF('（別紙2-12）3月1日～3月31日'!AI24&gt;10,"×",""),"")</f>
        <v/>
      </c>
      <c r="W24" s="173" t="str">
        <f>IF(C24="○",IF('（別紙2-12）3月1日～3月31日'!AI24&lt;=7,"","×"),"")</f>
        <v/>
      </c>
      <c r="X24" s="174" t="str">
        <f t="shared" si="8"/>
        <v/>
      </c>
    </row>
    <row r="25" spans="1:24" s="112" customFormat="1" ht="30" customHeight="1" x14ac:dyDescent="0.4">
      <c r="A25" s="33">
        <v>12</v>
      </c>
      <c r="B25" s="103" t="str">
        <f>IF('（別紙2-12）3月1日～3月31日'!B25="","",'（別紙2-12）3月1日～3月31日'!B25)</f>
        <v/>
      </c>
      <c r="C25" s="202" t="str">
        <f>IF((COUNTA('（別紙2-1）4月1日～4月30日'!C25)+COUNTA('（別紙2-5）5月1日～5月31日'!C25)+COUNTA('（別紙2-6）6月1日～6月30日'!C25)+COUNTA('（別紙2-7）7月1日～7月31日'!C25)+COUNTA('（別紙2-8）8月1日～8月31日'!C25)+COUNTA('（別紙2-9）9月1日～9月30日'!C25)+COUNTA('（別紙2-7）10月1日～10月31日'!C25)+COUNTA('（別紙2-8）11月1日～11月30日'!C25)+COUNTA('（別紙2-9）12月1日～12月31日'!C25)+COUNTA('（別紙2-10）1月1日～1月31日'!C25)+COUNTA('（別紙2-11）2月1日～2月29日'!C25)+COUNTA('（別紙2-12）3月1日～3月31日'!C25))&gt;0,"○","")</f>
        <v/>
      </c>
      <c r="D25" s="203">
        <f>SUM('（別紙2-1）4月1日～4月30日'!$D25:$AG25)</f>
        <v>0</v>
      </c>
      <c r="E25" s="203">
        <f>SUM('（別紙2-5）5月1日～5月31日'!$D25:$AH25)</f>
        <v>0</v>
      </c>
      <c r="F25" s="203">
        <f>SUM('（別紙2-6）6月1日～6月30日'!$D25:$AG25)</f>
        <v>0</v>
      </c>
      <c r="G25" s="203">
        <f>SUM('（別紙2-7）7月1日～7月31日'!$D25:$AH25)</f>
        <v>0</v>
      </c>
      <c r="H25" s="203">
        <f>SUM('（別紙2-8）8月1日～8月31日'!$D25:$AH25)</f>
        <v>0</v>
      </c>
      <c r="I25" s="203">
        <f>SUM('（別紙2-9）9月1日～9月30日'!$D25:$AG25)</f>
        <v>0</v>
      </c>
      <c r="J25" s="203">
        <f>SUM('（別紙2-7）10月1日～10月31日'!$D25:$AH25)</f>
        <v>0</v>
      </c>
      <c r="K25" s="203">
        <f>SUM('（別紙2-8）11月1日～11月30日'!$D25:$AG25)</f>
        <v>0</v>
      </c>
      <c r="L25" s="203">
        <f>SUM('（別紙2-9）12月1日～12月31日'!$D25:$AH25)</f>
        <v>0</v>
      </c>
      <c r="M25" s="203">
        <f>SUM('（別紙2-10）1月1日～1月31日'!$D25:$AH25)</f>
        <v>0</v>
      </c>
      <c r="N25" s="203">
        <f>SUM('（別紙2-11）2月1日～2月29日'!$D25:$AF25)</f>
        <v>0</v>
      </c>
      <c r="O25" s="203">
        <f>SUM('（別紙2-12）3月1日～3月31日'!$D25:$AG25)</f>
        <v>0</v>
      </c>
      <c r="P25" s="204">
        <f t="shared" si="3"/>
        <v>0</v>
      </c>
      <c r="Q25" s="205" t="str">
        <f t="shared" si="4"/>
        <v/>
      </c>
      <c r="R25" s="205" t="str">
        <f t="shared" si="5"/>
        <v/>
      </c>
      <c r="S25" s="206" t="str">
        <f t="shared" si="6"/>
        <v/>
      </c>
      <c r="T25" s="207">
        <f t="shared" si="7"/>
        <v>0</v>
      </c>
      <c r="U25" s="161" t="str">
        <f>IF('（別紙2-12）3月1日～3月31日'!AI25&gt;15,"×","")</f>
        <v/>
      </c>
      <c r="V25" s="158" t="str">
        <f>IF('（別紙１）チェックリスト'!$B$43="",IF('（別紙2-12）3月1日～3月31日'!AI25&gt;10,"×",""),"")</f>
        <v/>
      </c>
      <c r="W25" s="158" t="str">
        <f>IF(C25="○",IF('（別紙2-12）3月1日～3月31日'!AI25&lt;=7,"","×"),"")</f>
        <v/>
      </c>
      <c r="X25" s="162" t="str">
        <f t="shared" si="8"/>
        <v/>
      </c>
    </row>
    <row r="26" spans="1:24" s="112" customFormat="1" ht="30" customHeight="1" x14ac:dyDescent="0.4">
      <c r="A26" s="33">
        <v>13</v>
      </c>
      <c r="B26" s="103" t="str">
        <f>IF('（別紙2-12）3月1日～3月31日'!B26="","",'（別紙2-12）3月1日～3月31日'!B26)</f>
        <v/>
      </c>
      <c r="C26" s="202" t="str">
        <f>IF((COUNTA('（別紙2-1）4月1日～4月30日'!C26)+COUNTA('（別紙2-5）5月1日～5月31日'!C26)+COUNTA('（別紙2-6）6月1日～6月30日'!C26)+COUNTA('（別紙2-7）7月1日～7月31日'!C26)+COUNTA('（別紙2-8）8月1日～8月31日'!C26)+COUNTA('（別紙2-9）9月1日～9月30日'!C26)+COUNTA('（別紙2-7）10月1日～10月31日'!C26)+COUNTA('（別紙2-8）11月1日～11月30日'!C26)+COUNTA('（別紙2-9）12月1日～12月31日'!C26)+COUNTA('（別紙2-10）1月1日～1月31日'!C26)+COUNTA('（別紙2-11）2月1日～2月29日'!C26)+COUNTA('（別紙2-12）3月1日～3月31日'!C26))&gt;0,"○","")</f>
        <v/>
      </c>
      <c r="D26" s="203">
        <f>SUM('（別紙2-1）4月1日～4月30日'!$D26:$AG26)</f>
        <v>0</v>
      </c>
      <c r="E26" s="203">
        <f>SUM('（別紙2-5）5月1日～5月31日'!$D26:$AH26)</f>
        <v>0</v>
      </c>
      <c r="F26" s="203">
        <f>SUM('（別紙2-6）6月1日～6月30日'!$D26:$AG26)</f>
        <v>0</v>
      </c>
      <c r="G26" s="203">
        <f>SUM('（別紙2-7）7月1日～7月31日'!$D26:$AH26)</f>
        <v>0</v>
      </c>
      <c r="H26" s="203">
        <f>SUM('（別紙2-8）8月1日～8月31日'!$D26:$AH26)</f>
        <v>0</v>
      </c>
      <c r="I26" s="203">
        <f>SUM('（別紙2-9）9月1日～9月30日'!$D26:$AG26)</f>
        <v>0</v>
      </c>
      <c r="J26" s="203">
        <f>SUM('（別紙2-7）10月1日～10月31日'!$D26:$AH26)</f>
        <v>0</v>
      </c>
      <c r="K26" s="203">
        <f>SUM('（別紙2-8）11月1日～11月30日'!$D26:$AG26)</f>
        <v>0</v>
      </c>
      <c r="L26" s="203">
        <f>SUM('（別紙2-9）12月1日～12月31日'!$D26:$AH26)</f>
        <v>0</v>
      </c>
      <c r="M26" s="203">
        <f>SUM('（別紙2-10）1月1日～1月31日'!$D26:$AH26)</f>
        <v>0</v>
      </c>
      <c r="N26" s="203">
        <f>SUM('（別紙2-11）2月1日～2月29日'!$D26:$AF26)</f>
        <v>0</v>
      </c>
      <c r="O26" s="203">
        <f>SUM('（別紙2-12）3月1日～3月31日'!$D26:$AG26)</f>
        <v>0</v>
      </c>
      <c r="P26" s="204">
        <f t="shared" si="3"/>
        <v>0</v>
      </c>
      <c r="Q26" s="205" t="str">
        <f t="shared" si="4"/>
        <v/>
      </c>
      <c r="R26" s="205" t="str">
        <f t="shared" si="5"/>
        <v/>
      </c>
      <c r="S26" s="206" t="str">
        <f t="shared" si="6"/>
        <v/>
      </c>
      <c r="T26" s="207">
        <f t="shared" si="7"/>
        <v>0</v>
      </c>
      <c r="U26" s="161" t="str">
        <f>IF('（別紙2-12）3月1日～3月31日'!AI26&gt;15,"×","")</f>
        <v/>
      </c>
      <c r="V26" s="158" t="str">
        <f>IF('（別紙１）チェックリスト'!$B$43="",IF('（別紙2-12）3月1日～3月31日'!AI26&gt;10,"×",""),"")</f>
        <v/>
      </c>
      <c r="W26" s="158" t="str">
        <f>IF(C26="○",IF('（別紙2-12）3月1日～3月31日'!AI26&lt;=7,"","×"),"")</f>
        <v/>
      </c>
      <c r="X26" s="162" t="str">
        <f t="shared" si="8"/>
        <v/>
      </c>
    </row>
    <row r="27" spans="1:24" s="112" customFormat="1" ht="30" customHeight="1" x14ac:dyDescent="0.4">
      <c r="A27" s="33">
        <v>14</v>
      </c>
      <c r="B27" s="103" t="str">
        <f>IF('（別紙2-12）3月1日～3月31日'!B27="","",'（別紙2-12）3月1日～3月31日'!B27)</f>
        <v/>
      </c>
      <c r="C27" s="202" t="str">
        <f>IF((COUNTA('（別紙2-1）4月1日～4月30日'!C27)+COUNTA('（別紙2-5）5月1日～5月31日'!C27)+COUNTA('（別紙2-6）6月1日～6月30日'!C27)+COUNTA('（別紙2-7）7月1日～7月31日'!C27)+COUNTA('（別紙2-8）8月1日～8月31日'!C27)+COUNTA('（別紙2-9）9月1日～9月30日'!C27)+COUNTA('（別紙2-7）10月1日～10月31日'!C27)+COUNTA('（別紙2-8）11月1日～11月30日'!C27)+COUNTA('（別紙2-9）12月1日～12月31日'!C27)+COUNTA('（別紙2-10）1月1日～1月31日'!C27)+COUNTA('（別紙2-11）2月1日～2月29日'!C27)+COUNTA('（別紙2-12）3月1日～3月31日'!C27))&gt;0,"○","")</f>
        <v/>
      </c>
      <c r="D27" s="203">
        <f>SUM('（別紙2-1）4月1日～4月30日'!$D27:$AG27)</f>
        <v>0</v>
      </c>
      <c r="E27" s="203">
        <f>SUM('（別紙2-5）5月1日～5月31日'!$D27:$AH27)</f>
        <v>0</v>
      </c>
      <c r="F27" s="203">
        <f>SUM('（別紙2-6）6月1日～6月30日'!$D27:$AG27)</f>
        <v>0</v>
      </c>
      <c r="G27" s="203">
        <f>SUM('（別紙2-7）7月1日～7月31日'!$D27:$AH27)</f>
        <v>0</v>
      </c>
      <c r="H27" s="203">
        <f>SUM('（別紙2-8）8月1日～8月31日'!$D27:$AH27)</f>
        <v>0</v>
      </c>
      <c r="I27" s="203">
        <f>SUM('（別紙2-9）9月1日～9月30日'!$D27:$AG27)</f>
        <v>0</v>
      </c>
      <c r="J27" s="203">
        <f>SUM('（別紙2-7）10月1日～10月31日'!$D27:$AH27)</f>
        <v>0</v>
      </c>
      <c r="K27" s="203">
        <f>SUM('（別紙2-8）11月1日～11月30日'!$D27:$AG27)</f>
        <v>0</v>
      </c>
      <c r="L27" s="203">
        <f>SUM('（別紙2-9）12月1日～12月31日'!$D27:$AH27)</f>
        <v>0</v>
      </c>
      <c r="M27" s="203">
        <f>SUM('（別紙2-10）1月1日～1月31日'!$D27:$AH27)</f>
        <v>0</v>
      </c>
      <c r="N27" s="203">
        <f>SUM('（別紙2-11）2月1日～2月29日'!$D27:$AF27)</f>
        <v>0</v>
      </c>
      <c r="O27" s="203">
        <f>SUM('（別紙2-12）3月1日～3月31日'!$D27:$AG27)</f>
        <v>0</v>
      </c>
      <c r="P27" s="204">
        <f t="shared" si="3"/>
        <v>0</v>
      </c>
      <c r="Q27" s="205" t="str">
        <f t="shared" si="4"/>
        <v/>
      </c>
      <c r="R27" s="205" t="str">
        <f t="shared" si="5"/>
        <v/>
      </c>
      <c r="S27" s="206" t="str">
        <f t="shared" si="6"/>
        <v/>
      </c>
      <c r="T27" s="207">
        <f t="shared" si="7"/>
        <v>0</v>
      </c>
      <c r="U27" s="161" t="str">
        <f>IF('（別紙2-12）3月1日～3月31日'!AI27&gt;15,"×","")</f>
        <v/>
      </c>
      <c r="V27" s="158" t="str">
        <f>IF('（別紙１）チェックリスト'!$B$43="",IF('（別紙2-12）3月1日～3月31日'!AI27&gt;10,"×",""),"")</f>
        <v/>
      </c>
      <c r="W27" s="158" t="str">
        <f>IF(C27="○",IF('（別紙2-12）3月1日～3月31日'!AI27&lt;=7,"","×"),"")</f>
        <v/>
      </c>
      <c r="X27" s="162" t="str">
        <f t="shared" si="8"/>
        <v/>
      </c>
    </row>
    <row r="28" spans="1:24" s="112" customFormat="1" ht="30" customHeight="1" thickBot="1" x14ac:dyDescent="0.45">
      <c r="A28" s="37">
        <v>15</v>
      </c>
      <c r="B28" s="104" t="str">
        <f>IF('（別紙2-12）3月1日～3月31日'!B28="","",'（別紙2-12）3月1日～3月31日'!B28)</f>
        <v/>
      </c>
      <c r="C28" s="208" t="str">
        <f>IF((COUNTA('（別紙2-1）4月1日～4月30日'!C28)+COUNTA('（別紙2-5）5月1日～5月31日'!C28)+COUNTA('（別紙2-6）6月1日～6月30日'!C28)+COUNTA('（別紙2-7）7月1日～7月31日'!C28)+COUNTA('（別紙2-8）8月1日～8月31日'!C28)+COUNTA('（別紙2-9）9月1日～9月30日'!C28)+COUNTA('（別紙2-7）10月1日～10月31日'!C28)+COUNTA('（別紙2-8）11月1日～11月30日'!C28)+COUNTA('（別紙2-9）12月1日～12月31日'!C28)+COUNTA('（別紙2-10）1月1日～1月31日'!C28)+COUNTA('（別紙2-11）2月1日～2月29日'!C28)+COUNTA('（別紙2-12）3月1日～3月31日'!C28))&gt;0,"○","")</f>
        <v/>
      </c>
      <c r="D28" s="209">
        <f>SUM('（別紙2-1）4月1日～4月30日'!$D28:$AG28)</f>
        <v>0</v>
      </c>
      <c r="E28" s="209">
        <f>SUM('（別紙2-5）5月1日～5月31日'!$D28:$AH28)</f>
        <v>0</v>
      </c>
      <c r="F28" s="209">
        <f>SUM('（別紙2-6）6月1日～6月30日'!$D28:$AG28)</f>
        <v>0</v>
      </c>
      <c r="G28" s="209">
        <f>SUM('（別紙2-7）7月1日～7月31日'!$D28:$AH28)</f>
        <v>0</v>
      </c>
      <c r="H28" s="209">
        <f>SUM('（別紙2-8）8月1日～8月31日'!$D28:$AH28)</f>
        <v>0</v>
      </c>
      <c r="I28" s="209">
        <f>SUM('（別紙2-9）9月1日～9月30日'!$D28:$AG28)</f>
        <v>0</v>
      </c>
      <c r="J28" s="209">
        <f>SUM('（別紙2-7）10月1日～10月31日'!$D28:$AH28)</f>
        <v>0</v>
      </c>
      <c r="K28" s="209">
        <f>SUM('（別紙2-8）11月1日～11月30日'!$D28:$AG28)</f>
        <v>0</v>
      </c>
      <c r="L28" s="209">
        <f>SUM('（別紙2-9）12月1日～12月31日'!$D28:$AH28)</f>
        <v>0</v>
      </c>
      <c r="M28" s="209">
        <f>SUM('（別紙2-10）1月1日～1月31日'!$D28:$AH28)</f>
        <v>0</v>
      </c>
      <c r="N28" s="209">
        <f>SUM('（別紙2-11）2月1日～2月29日'!$D28:$AF28)</f>
        <v>0</v>
      </c>
      <c r="O28" s="209">
        <f>SUM('（別紙2-12）3月1日～3月31日'!$D28:$AG28)</f>
        <v>0</v>
      </c>
      <c r="P28" s="210">
        <f t="shared" si="3"/>
        <v>0</v>
      </c>
      <c r="Q28" s="211" t="str">
        <f t="shared" si="4"/>
        <v/>
      </c>
      <c r="R28" s="211" t="str">
        <f t="shared" si="5"/>
        <v/>
      </c>
      <c r="S28" s="212" t="str">
        <f t="shared" si="6"/>
        <v/>
      </c>
      <c r="T28" s="213">
        <f t="shared" si="7"/>
        <v>0</v>
      </c>
      <c r="U28" s="175" t="str">
        <f>IF('（別紙2-12）3月1日～3月31日'!AI28&gt;15,"×","")</f>
        <v/>
      </c>
      <c r="V28" s="176" t="str">
        <f>IF('（別紙１）チェックリスト'!$B$43="",IF('（別紙2-12）3月1日～3月31日'!AI28&gt;10,"×",""),"")</f>
        <v/>
      </c>
      <c r="W28" s="176" t="str">
        <f>IF(C28="○",IF('（別紙2-12）3月1日～3月31日'!AI28&lt;=7,"","×"),"")</f>
        <v/>
      </c>
      <c r="X28" s="177" t="str">
        <f t="shared" si="8"/>
        <v/>
      </c>
    </row>
    <row r="29" spans="1:24" s="112" customFormat="1" ht="30" customHeight="1" x14ac:dyDescent="0.4">
      <c r="A29" s="60">
        <v>16</v>
      </c>
      <c r="B29" s="105" t="str">
        <f>IF('（別紙2-12）3月1日～3月31日'!B29="","",'（別紙2-12）3月1日～3月31日'!B29)</f>
        <v/>
      </c>
      <c r="C29" s="214" t="str">
        <f>IF((COUNTA('（別紙2-1）4月1日～4月30日'!C29)+COUNTA('（別紙2-5）5月1日～5月31日'!C29)+COUNTA('（別紙2-6）6月1日～6月30日'!C29)+COUNTA('（別紙2-7）7月1日～7月31日'!C29)+COUNTA('（別紙2-8）8月1日～8月31日'!C29)+COUNTA('（別紙2-9）9月1日～9月30日'!C29)+COUNTA('（別紙2-7）10月1日～10月31日'!C29)+COUNTA('（別紙2-8）11月1日～11月30日'!C29)+COUNTA('（別紙2-9）12月1日～12月31日'!C29)+COUNTA('（別紙2-10）1月1日～1月31日'!C29)+COUNTA('（別紙2-11）2月1日～2月29日'!C29)+COUNTA('（別紙2-12）3月1日～3月31日'!C29))&gt;0,"○","")</f>
        <v/>
      </c>
      <c r="D29" s="197">
        <f>SUM('（別紙2-1）4月1日～4月30日'!$D29:$AG29)</f>
        <v>0</v>
      </c>
      <c r="E29" s="197">
        <f>SUM('（別紙2-5）5月1日～5月31日'!$D29:$AH29)</f>
        <v>0</v>
      </c>
      <c r="F29" s="197">
        <f>SUM('（別紙2-6）6月1日～6月30日'!$D29:$AG29)</f>
        <v>0</v>
      </c>
      <c r="G29" s="197">
        <f>SUM('（別紙2-7）7月1日～7月31日'!$D29:$AH29)</f>
        <v>0</v>
      </c>
      <c r="H29" s="197">
        <f>SUM('（別紙2-8）8月1日～8月31日'!$D29:$AH29)</f>
        <v>0</v>
      </c>
      <c r="I29" s="197">
        <f>SUM('（別紙2-9）9月1日～9月30日'!$D29:$AG29)</f>
        <v>0</v>
      </c>
      <c r="J29" s="197">
        <f>SUM('（別紙2-7）10月1日～10月31日'!$D29:$AH29)</f>
        <v>0</v>
      </c>
      <c r="K29" s="197">
        <f>SUM('（別紙2-8）11月1日～11月30日'!$D29:$AG29)</f>
        <v>0</v>
      </c>
      <c r="L29" s="197">
        <f>SUM('（別紙2-9）12月1日～12月31日'!$D29:$AH29)</f>
        <v>0</v>
      </c>
      <c r="M29" s="197">
        <f>SUM('（別紙2-10）1月1日～1月31日'!$D29:$AH29)</f>
        <v>0</v>
      </c>
      <c r="N29" s="197">
        <f>SUM('（別紙2-11）2月1日～2月29日'!$D29:$AF29)</f>
        <v>0</v>
      </c>
      <c r="O29" s="197">
        <f>SUM('（別紙2-12）3月1日～3月31日'!$D29:$AG29)</f>
        <v>0</v>
      </c>
      <c r="P29" s="198">
        <f t="shared" si="3"/>
        <v>0</v>
      </c>
      <c r="Q29" s="199" t="str">
        <f t="shared" si="4"/>
        <v/>
      </c>
      <c r="R29" s="199" t="str">
        <f t="shared" si="5"/>
        <v/>
      </c>
      <c r="S29" s="200" t="str">
        <f t="shared" si="6"/>
        <v/>
      </c>
      <c r="T29" s="201">
        <f t="shared" si="7"/>
        <v>0</v>
      </c>
      <c r="U29" s="178" t="str">
        <f>IF('（別紙2-12）3月1日～3月31日'!AI29&gt;15,"×","")</f>
        <v/>
      </c>
      <c r="V29" s="179" t="str">
        <f>IF('（別紙１）チェックリスト'!$B$43="",IF('（別紙2-12）3月1日～3月31日'!AI29&gt;10,"×",""),"")</f>
        <v/>
      </c>
      <c r="W29" s="179" t="str">
        <f>IF(C29="○",IF('（別紙2-12）3月1日～3月31日'!AI29&lt;=7,"","×"),"")</f>
        <v/>
      </c>
      <c r="X29" s="180" t="str">
        <f t="shared" si="8"/>
        <v/>
      </c>
    </row>
    <row r="30" spans="1:24" s="112" customFormat="1" ht="30" customHeight="1" x14ac:dyDescent="0.4">
      <c r="A30" s="33">
        <v>17</v>
      </c>
      <c r="B30" s="103" t="str">
        <f>IF('（別紙2-12）3月1日～3月31日'!B30="","",'（別紙2-12）3月1日～3月31日'!B30)</f>
        <v/>
      </c>
      <c r="C30" s="202" t="str">
        <f>IF((COUNTA('（別紙2-1）4月1日～4月30日'!C30)+COUNTA('（別紙2-5）5月1日～5月31日'!C30)+COUNTA('（別紙2-6）6月1日～6月30日'!C30)+COUNTA('（別紙2-7）7月1日～7月31日'!C30)+COUNTA('（別紙2-8）8月1日～8月31日'!C30)+COUNTA('（別紙2-9）9月1日～9月30日'!C30)+COUNTA('（別紙2-7）10月1日～10月31日'!C30)+COUNTA('（別紙2-8）11月1日～11月30日'!C30)+COUNTA('（別紙2-9）12月1日～12月31日'!C30)+COUNTA('（別紙2-10）1月1日～1月31日'!C30)+COUNTA('（別紙2-11）2月1日～2月29日'!C30)+COUNTA('（別紙2-12）3月1日～3月31日'!C30))&gt;0,"○","")</f>
        <v/>
      </c>
      <c r="D30" s="203">
        <f>SUM('（別紙2-1）4月1日～4月30日'!$D30:$AG30)</f>
        <v>0</v>
      </c>
      <c r="E30" s="203">
        <f>SUM('（別紙2-5）5月1日～5月31日'!$D30:$AH30)</f>
        <v>0</v>
      </c>
      <c r="F30" s="203">
        <f>SUM('（別紙2-6）6月1日～6月30日'!$D30:$AG30)</f>
        <v>0</v>
      </c>
      <c r="G30" s="203">
        <f>SUM('（別紙2-7）7月1日～7月31日'!$D30:$AH30)</f>
        <v>0</v>
      </c>
      <c r="H30" s="203">
        <f>SUM('（別紙2-8）8月1日～8月31日'!$D30:$AH30)</f>
        <v>0</v>
      </c>
      <c r="I30" s="203">
        <f>SUM('（別紙2-9）9月1日～9月30日'!$D30:$AG30)</f>
        <v>0</v>
      </c>
      <c r="J30" s="203">
        <f>SUM('（別紙2-7）10月1日～10月31日'!$D30:$AH30)</f>
        <v>0</v>
      </c>
      <c r="K30" s="203">
        <f>SUM('（別紙2-8）11月1日～11月30日'!$D30:$AG30)</f>
        <v>0</v>
      </c>
      <c r="L30" s="203">
        <f>SUM('（別紙2-9）12月1日～12月31日'!$D30:$AH30)</f>
        <v>0</v>
      </c>
      <c r="M30" s="203">
        <f>SUM('（別紙2-10）1月1日～1月31日'!$D30:$AH30)</f>
        <v>0</v>
      </c>
      <c r="N30" s="203">
        <f>SUM('（別紙2-11）2月1日～2月29日'!$D30:$AF30)</f>
        <v>0</v>
      </c>
      <c r="O30" s="203">
        <f>SUM('（別紙2-12）3月1日～3月31日'!$D30:$AG30)</f>
        <v>0</v>
      </c>
      <c r="P30" s="204">
        <f t="shared" si="3"/>
        <v>0</v>
      </c>
      <c r="Q30" s="205" t="str">
        <f t="shared" si="4"/>
        <v/>
      </c>
      <c r="R30" s="205" t="str">
        <f t="shared" si="5"/>
        <v/>
      </c>
      <c r="S30" s="206" t="str">
        <f t="shared" si="6"/>
        <v/>
      </c>
      <c r="T30" s="207">
        <f t="shared" si="7"/>
        <v>0</v>
      </c>
      <c r="U30" s="161" t="str">
        <f>IF('（別紙2-12）3月1日～3月31日'!AI30&gt;15,"×","")</f>
        <v/>
      </c>
      <c r="V30" s="158" t="str">
        <f>IF('（別紙１）チェックリスト'!$B$43="",IF('（別紙2-12）3月1日～3月31日'!AI30&gt;10,"×",""),"")</f>
        <v/>
      </c>
      <c r="W30" s="158" t="str">
        <f>IF(C30="○",IF('（別紙2-12）3月1日～3月31日'!AI30&lt;=7,"","×"),"")</f>
        <v/>
      </c>
      <c r="X30" s="162" t="str">
        <f t="shared" si="8"/>
        <v/>
      </c>
    </row>
    <row r="31" spans="1:24" s="112" customFormat="1" ht="30" customHeight="1" x14ac:dyDescent="0.4">
      <c r="A31" s="33">
        <v>18</v>
      </c>
      <c r="B31" s="103" t="str">
        <f>IF('（別紙2-12）3月1日～3月31日'!B31="","",'（別紙2-12）3月1日～3月31日'!B31)</f>
        <v/>
      </c>
      <c r="C31" s="202" t="str">
        <f>IF((COUNTA('（別紙2-1）4月1日～4月30日'!C31)+COUNTA('（別紙2-5）5月1日～5月31日'!C31)+COUNTA('（別紙2-6）6月1日～6月30日'!C31)+COUNTA('（別紙2-7）7月1日～7月31日'!C31)+COUNTA('（別紙2-8）8月1日～8月31日'!C31)+COUNTA('（別紙2-9）9月1日～9月30日'!C31)+COUNTA('（別紙2-7）10月1日～10月31日'!C31)+COUNTA('（別紙2-8）11月1日～11月30日'!C31)+COUNTA('（別紙2-9）12月1日～12月31日'!C31)+COUNTA('（別紙2-10）1月1日～1月31日'!C31)+COUNTA('（別紙2-11）2月1日～2月29日'!C31)+COUNTA('（別紙2-12）3月1日～3月31日'!C31))&gt;0,"○","")</f>
        <v/>
      </c>
      <c r="D31" s="203">
        <f>SUM('（別紙2-1）4月1日～4月30日'!$D31:$AG31)</f>
        <v>0</v>
      </c>
      <c r="E31" s="203">
        <f>SUM('（別紙2-5）5月1日～5月31日'!$D31:$AH31)</f>
        <v>0</v>
      </c>
      <c r="F31" s="203">
        <f>SUM('（別紙2-6）6月1日～6月30日'!$D31:$AG31)</f>
        <v>0</v>
      </c>
      <c r="G31" s="203">
        <f>SUM('（別紙2-7）7月1日～7月31日'!$D31:$AH31)</f>
        <v>0</v>
      </c>
      <c r="H31" s="203">
        <f>SUM('（別紙2-8）8月1日～8月31日'!$D31:$AH31)</f>
        <v>0</v>
      </c>
      <c r="I31" s="203">
        <f>SUM('（別紙2-9）9月1日～9月30日'!$D31:$AG31)</f>
        <v>0</v>
      </c>
      <c r="J31" s="203">
        <f>SUM('（別紙2-7）10月1日～10月31日'!$D31:$AH31)</f>
        <v>0</v>
      </c>
      <c r="K31" s="203">
        <f>SUM('（別紙2-8）11月1日～11月30日'!$D31:$AG31)</f>
        <v>0</v>
      </c>
      <c r="L31" s="203">
        <f>SUM('（別紙2-9）12月1日～12月31日'!$D31:$AH31)</f>
        <v>0</v>
      </c>
      <c r="M31" s="203">
        <f>SUM('（別紙2-10）1月1日～1月31日'!$D31:$AH31)</f>
        <v>0</v>
      </c>
      <c r="N31" s="203">
        <f>SUM('（別紙2-11）2月1日～2月29日'!$D31:$AF31)</f>
        <v>0</v>
      </c>
      <c r="O31" s="203">
        <f>SUM('（別紙2-12）3月1日～3月31日'!$D31:$AG31)</f>
        <v>0</v>
      </c>
      <c r="P31" s="204">
        <f t="shared" si="3"/>
        <v>0</v>
      </c>
      <c r="Q31" s="205" t="str">
        <f t="shared" si="4"/>
        <v/>
      </c>
      <c r="R31" s="205" t="str">
        <f t="shared" si="5"/>
        <v/>
      </c>
      <c r="S31" s="206" t="str">
        <f t="shared" si="6"/>
        <v/>
      </c>
      <c r="T31" s="207">
        <f t="shared" si="7"/>
        <v>0</v>
      </c>
      <c r="U31" s="161" t="str">
        <f>IF('（別紙2-12）3月1日～3月31日'!AI31&gt;15,"×","")</f>
        <v/>
      </c>
      <c r="V31" s="158" t="str">
        <f>IF('（別紙１）チェックリスト'!$B$43="",IF('（別紙2-12）3月1日～3月31日'!AI31&gt;10,"×",""),"")</f>
        <v/>
      </c>
      <c r="W31" s="158" t="str">
        <f>IF(C31="○",IF('（別紙2-12）3月1日～3月31日'!AI31&lt;=7,"","×"),"")</f>
        <v/>
      </c>
      <c r="X31" s="162" t="str">
        <f t="shared" si="8"/>
        <v/>
      </c>
    </row>
    <row r="32" spans="1:24" s="112" customFormat="1" ht="30" customHeight="1" x14ac:dyDescent="0.4">
      <c r="A32" s="33">
        <v>19</v>
      </c>
      <c r="B32" s="103" t="str">
        <f>IF('（別紙2-12）3月1日～3月31日'!B32="","",'（別紙2-12）3月1日～3月31日'!B32)</f>
        <v/>
      </c>
      <c r="C32" s="202" t="str">
        <f>IF((COUNTA('（別紙2-1）4月1日～4月30日'!C32)+COUNTA('（別紙2-5）5月1日～5月31日'!C32)+COUNTA('（別紙2-6）6月1日～6月30日'!C32)+COUNTA('（別紙2-7）7月1日～7月31日'!C32)+COUNTA('（別紙2-8）8月1日～8月31日'!C32)+COUNTA('（別紙2-9）9月1日～9月30日'!C32)+COUNTA('（別紙2-7）10月1日～10月31日'!C32)+COUNTA('（別紙2-8）11月1日～11月30日'!C32)+COUNTA('（別紙2-9）12月1日～12月31日'!C32)+COUNTA('（別紙2-10）1月1日～1月31日'!C32)+COUNTA('（別紙2-11）2月1日～2月29日'!C32)+COUNTA('（別紙2-12）3月1日～3月31日'!C32))&gt;0,"○","")</f>
        <v/>
      </c>
      <c r="D32" s="203">
        <f>SUM('（別紙2-1）4月1日～4月30日'!$D32:$AG32)</f>
        <v>0</v>
      </c>
      <c r="E32" s="203">
        <f>SUM('（別紙2-5）5月1日～5月31日'!$D32:$AH32)</f>
        <v>0</v>
      </c>
      <c r="F32" s="203">
        <f>SUM('（別紙2-6）6月1日～6月30日'!$D32:$AG32)</f>
        <v>0</v>
      </c>
      <c r="G32" s="203">
        <f>SUM('（別紙2-7）7月1日～7月31日'!$D32:$AH32)</f>
        <v>0</v>
      </c>
      <c r="H32" s="203">
        <f>SUM('（別紙2-8）8月1日～8月31日'!$D32:$AH32)</f>
        <v>0</v>
      </c>
      <c r="I32" s="203">
        <f>SUM('（別紙2-9）9月1日～9月30日'!$D32:$AG32)</f>
        <v>0</v>
      </c>
      <c r="J32" s="203">
        <f>SUM('（別紙2-7）10月1日～10月31日'!$D32:$AH32)</f>
        <v>0</v>
      </c>
      <c r="K32" s="203">
        <f>SUM('（別紙2-8）11月1日～11月30日'!$D32:$AG32)</f>
        <v>0</v>
      </c>
      <c r="L32" s="203">
        <f>SUM('（別紙2-9）12月1日～12月31日'!$D32:$AH32)</f>
        <v>0</v>
      </c>
      <c r="M32" s="203">
        <f>SUM('（別紙2-10）1月1日～1月31日'!$D32:$AH32)</f>
        <v>0</v>
      </c>
      <c r="N32" s="203">
        <f>SUM('（別紙2-11）2月1日～2月29日'!$D32:$AF32)</f>
        <v>0</v>
      </c>
      <c r="O32" s="203">
        <f>SUM('（別紙2-12）3月1日～3月31日'!$D32:$AG32)</f>
        <v>0</v>
      </c>
      <c r="P32" s="204">
        <f t="shared" si="3"/>
        <v>0</v>
      </c>
      <c r="Q32" s="205" t="str">
        <f t="shared" si="4"/>
        <v/>
      </c>
      <c r="R32" s="205" t="str">
        <f t="shared" si="5"/>
        <v/>
      </c>
      <c r="S32" s="206" t="str">
        <f t="shared" si="6"/>
        <v/>
      </c>
      <c r="T32" s="207">
        <f t="shared" si="7"/>
        <v>0</v>
      </c>
      <c r="U32" s="161" t="str">
        <f>IF('（別紙2-12）3月1日～3月31日'!AI32&gt;15,"×","")</f>
        <v/>
      </c>
      <c r="V32" s="158" t="str">
        <f>IF('（別紙１）チェックリスト'!$B$43="",IF('（別紙2-12）3月1日～3月31日'!AI32&gt;10,"×",""),"")</f>
        <v/>
      </c>
      <c r="W32" s="158" t="str">
        <f>IF(C32="○",IF('（別紙2-12）3月1日～3月31日'!AI32&lt;=7,"","×"),"")</f>
        <v/>
      </c>
      <c r="X32" s="162" t="str">
        <f t="shared" si="8"/>
        <v/>
      </c>
    </row>
    <row r="33" spans="1:24" s="112" customFormat="1" ht="30" customHeight="1" thickBot="1" x14ac:dyDescent="0.45">
      <c r="A33" s="37">
        <v>20</v>
      </c>
      <c r="B33" s="104" t="str">
        <f>IF('（別紙2-12）3月1日～3月31日'!B33="","",'（別紙2-12）3月1日～3月31日'!B33)</f>
        <v/>
      </c>
      <c r="C33" s="208" t="str">
        <f>IF((COUNTA('（別紙2-1）4月1日～4月30日'!C33)+COUNTA('（別紙2-5）5月1日～5月31日'!C33)+COUNTA('（別紙2-6）6月1日～6月30日'!C33)+COUNTA('（別紙2-7）7月1日～7月31日'!C33)+COUNTA('（別紙2-8）8月1日～8月31日'!C33)+COUNTA('（別紙2-9）9月1日～9月30日'!C33)+COUNTA('（別紙2-7）10月1日～10月31日'!C33)+COUNTA('（別紙2-8）11月1日～11月30日'!C33)+COUNTA('（別紙2-9）12月1日～12月31日'!C33)+COUNTA('（別紙2-10）1月1日～1月31日'!C33)+COUNTA('（別紙2-11）2月1日～2月29日'!C33)+COUNTA('（別紙2-12）3月1日～3月31日'!C33))&gt;0,"○","")</f>
        <v/>
      </c>
      <c r="D33" s="209">
        <f>SUM('（別紙2-1）4月1日～4月30日'!$D33:$AG33)</f>
        <v>0</v>
      </c>
      <c r="E33" s="209">
        <f>SUM('（別紙2-5）5月1日～5月31日'!$D33:$AH33)</f>
        <v>0</v>
      </c>
      <c r="F33" s="209">
        <f>SUM('（別紙2-6）6月1日～6月30日'!$D33:$AG33)</f>
        <v>0</v>
      </c>
      <c r="G33" s="209">
        <f>SUM('（別紙2-7）7月1日～7月31日'!$D33:$AH33)</f>
        <v>0</v>
      </c>
      <c r="H33" s="209">
        <f>SUM('（別紙2-8）8月1日～8月31日'!$D33:$AH33)</f>
        <v>0</v>
      </c>
      <c r="I33" s="209">
        <f>SUM('（別紙2-9）9月1日～9月30日'!$D33:$AG33)</f>
        <v>0</v>
      </c>
      <c r="J33" s="209">
        <f>SUM('（別紙2-7）10月1日～10月31日'!$D33:$AH33)</f>
        <v>0</v>
      </c>
      <c r="K33" s="209">
        <f>SUM('（別紙2-8）11月1日～11月30日'!$D33:$AG33)</f>
        <v>0</v>
      </c>
      <c r="L33" s="209">
        <f>SUM('（別紙2-9）12月1日～12月31日'!$D33:$AH33)</f>
        <v>0</v>
      </c>
      <c r="M33" s="209">
        <f>SUM('（別紙2-10）1月1日～1月31日'!$D33:$AH33)</f>
        <v>0</v>
      </c>
      <c r="N33" s="209">
        <f>SUM('（別紙2-11）2月1日～2月29日'!$D33:$AF33)</f>
        <v>0</v>
      </c>
      <c r="O33" s="209">
        <f>SUM('（別紙2-12）3月1日～3月31日'!$D33:$AG33)</f>
        <v>0</v>
      </c>
      <c r="P33" s="210">
        <f t="shared" si="3"/>
        <v>0</v>
      </c>
      <c r="Q33" s="211" t="str">
        <f t="shared" si="4"/>
        <v/>
      </c>
      <c r="R33" s="211" t="str">
        <f t="shared" si="5"/>
        <v/>
      </c>
      <c r="S33" s="212" t="str">
        <f t="shared" si="6"/>
        <v/>
      </c>
      <c r="T33" s="213">
        <f t="shared" si="7"/>
        <v>0</v>
      </c>
      <c r="U33" s="165" t="str">
        <f>IF('（別紙2-12）3月1日～3月31日'!AI33&gt;15,"×","")</f>
        <v/>
      </c>
      <c r="V33" s="166" t="str">
        <f>IF('（別紙１）チェックリスト'!$B$43="",IF('（別紙2-12）3月1日～3月31日'!AI33&gt;10,"×",""),"")</f>
        <v/>
      </c>
      <c r="W33" s="166" t="str">
        <f>IF(C33="○",IF('（別紙2-12）3月1日～3月31日'!AI33&lt;=7,"","×"),"")</f>
        <v/>
      </c>
      <c r="X33" s="167" t="str">
        <f t="shared" si="8"/>
        <v/>
      </c>
    </row>
    <row r="34" spans="1:24" s="112" customFormat="1" ht="30" customHeight="1" x14ac:dyDescent="0.4">
      <c r="A34" s="60">
        <v>21</v>
      </c>
      <c r="B34" s="105" t="str">
        <f>IF('（別紙2-12）3月1日～3月31日'!B34="","",'（別紙2-12）3月1日～3月31日'!B34)</f>
        <v/>
      </c>
      <c r="C34" s="214" t="str">
        <f>IF((COUNTA('（別紙2-1）4月1日～4月30日'!C34)+COUNTA('（別紙2-5）5月1日～5月31日'!C34)+COUNTA('（別紙2-6）6月1日～6月30日'!C34)+COUNTA('（別紙2-7）7月1日～7月31日'!C34)+COUNTA('（別紙2-8）8月1日～8月31日'!C34)+COUNTA('（別紙2-9）9月1日～9月30日'!C34)+COUNTA('（別紙2-7）10月1日～10月31日'!C34)+COUNTA('（別紙2-8）11月1日～11月30日'!C34)+COUNTA('（別紙2-9）12月1日～12月31日'!C34)+COUNTA('（別紙2-10）1月1日～1月31日'!C34)+COUNTA('（別紙2-11）2月1日～2月29日'!C34)+COUNTA('（別紙2-12）3月1日～3月31日'!C34))&gt;0,"○","")</f>
        <v/>
      </c>
      <c r="D34" s="197">
        <f>SUM('（別紙2-1）4月1日～4月30日'!$D34:$AG34)</f>
        <v>0</v>
      </c>
      <c r="E34" s="197">
        <f>SUM('（別紙2-5）5月1日～5月31日'!$D34:$AH34)</f>
        <v>0</v>
      </c>
      <c r="F34" s="197">
        <f>SUM('（別紙2-6）6月1日～6月30日'!$D34:$AG34)</f>
        <v>0</v>
      </c>
      <c r="G34" s="197">
        <f>SUM('（別紙2-7）7月1日～7月31日'!$D34:$AH34)</f>
        <v>0</v>
      </c>
      <c r="H34" s="197">
        <f>SUM('（別紙2-8）8月1日～8月31日'!$D34:$AH34)</f>
        <v>0</v>
      </c>
      <c r="I34" s="197">
        <f>SUM('（別紙2-9）9月1日～9月30日'!$D34:$AG34)</f>
        <v>0</v>
      </c>
      <c r="J34" s="197">
        <f>SUM('（別紙2-7）10月1日～10月31日'!$D34:$AH34)</f>
        <v>0</v>
      </c>
      <c r="K34" s="197">
        <f>SUM('（別紙2-8）11月1日～11月30日'!$D34:$AG34)</f>
        <v>0</v>
      </c>
      <c r="L34" s="197">
        <f>SUM('（別紙2-9）12月1日～12月31日'!$D34:$AH34)</f>
        <v>0</v>
      </c>
      <c r="M34" s="197">
        <f>SUM('（別紙2-10）1月1日～1月31日'!$D34:$AH34)</f>
        <v>0</v>
      </c>
      <c r="N34" s="197">
        <f>SUM('（別紙2-11）2月1日～2月29日'!$D34:$AF34)</f>
        <v>0</v>
      </c>
      <c r="O34" s="197">
        <f>SUM('（別紙2-12）3月1日～3月31日'!$D34:$AG34)</f>
        <v>0</v>
      </c>
      <c r="P34" s="198">
        <f t="shared" si="3"/>
        <v>0</v>
      </c>
      <c r="Q34" s="199" t="str">
        <f t="shared" si="4"/>
        <v/>
      </c>
      <c r="R34" s="199" t="str">
        <f t="shared" si="5"/>
        <v/>
      </c>
      <c r="S34" s="200" t="str">
        <f t="shared" si="6"/>
        <v/>
      </c>
      <c r="T34" s="201">
        <f t="shared" si="7"/>
        <v>0</v>
      </c>
      <c r="U34" s="172" t="str">
        <f>IF('（別紙2-12）3月1日～3月31日'!AI34&gt;15,"×","")</f>
        <v/>
      </c>
      <c r="V34" s="173" t="str">
        <f>IF('（別紙１）チェックリスト'!$B$43="",IF('（別紙2-12）3月1日～3月31日'!AI34&gt;10,"×",""),"")</f>
        <v/>
      </c>
      <c r="W34" s="173" t="str">
        <f>IF(C34="○",IF('（別紙2-12）3月1日～3月31日'!AI34&lt;=7,"","×"),"")</f>
        <v/>
      </c>
      <c r="X34" s="174" t="str">
        <f t="shared" si="8"/>
        <v/>
      </c>
    </row>
    <row r="35" spans="1:24" s="112" customFormat="1" ht="30" customHeight="1" x14ac:dyDescent="0.4">
      <c r="A35" s="33">
        <v>22</v>
      </c>
      <c r="B35" s="103" t="str">
        <f>IF('（別紙2-12）3月1日～3月31日'!B35="","",'（別紙2-12）3月1日～3月31日'!B35)</f>
        <v/>
      </c>
      <c r="C35" s="202" t="str">
        <f>IF((COUNTA('（別紙2-1）4月1日～4月30日'!C35)+COUNTA('（別紙2-5）5月1日～5月31日'!C35)+COUNTA('（別紙2-6）6月1日～6月30日'!C35)+COUNTA('（別紙2-7）7月1日～7月31日'!C35)+COUNTA('（別紙2-8）8月1日～8月31日'!C35)+COUNTA('（別紙2-9）9月1日～9月30日'!C35)+COUNTA('（別紙2-7）10月1日～10月31日'!C35)+COUNTA('（別紙2-8）11月1日～11月30日'!C35)+COUNTA('（別紙2-9）12月1日～12月31日'!C35)+COUNTA('（別紙2-10）1月1日～1月31日'!C35)+COUNTA('（別紙2-11）2月1日～2月29日'!C35)+COUNTA('（別紙2-12）3月1日～3月31日'!C35))&gt;0,"○","")</f>
        <v/>
      </c>
      <c r="D35" s="203">
        <f>SUM('（別紙2-1）4月1日～4月30日'!$D35:$AG35)</f>
        <v>0</v>
      </c>
      <c r="E35" s="203">
        <f>SUM('（別紙2-5）5月1日～5月31日'!$D35:$AH35)</f>
        <v>0</v>
      </c>
      <c r="F35" s="203">
        <f>SUM('（別紙2-6）6月1日～6月30日'!$D35:$AG35)</f>
        <v>0</v>
      </c>
      <c r="G35" s="203">
        <f>SUM('（別紙2-7）7月1日～7月31日'!$D35:$AH35)</f>
        <v>0</v>
      </c>
      <c r="H35" s="203">
        <f>SUM('（別紙2-8）8月1日～8月31日'!$D35:$AH35)</f>
        <v>0</v>
      </c>
      <c r="I35" s="203">
        <f>SUM('（別紙2-9）9月1日～9月30日'!$D35:$AG35)</f>
        <v>0</v>
      </c>
      <c r="J35" s="203">
        <f>SUM('（別紙2-7）10月1日～10月31日'!$D35:$AH35)</f>
        <v>0</v>
      </c>
      <c r="K35" s="203">
        <f>SUM('（別紙2-8）11月1日～11月30日'!$D35:$AG35)</f>
        <v>0</v>
      </c>
      <c r="L35" s="203">
        <f>SUM('（別紙2-9）12月1日～12月31日'!$D35:$AH35)</f>
        <v>0</v>
      </c>
      <c r="M35" s="203">
        <f>SUM('（別紙2-10）1月1日～1月31日'!$D35:$AH35)</f>
        <v>0</v>
      </c>
      <c r="N35" s="203">
        <f>SUM('（別紙2-11）2月1日～2月29日'!$D35:$AF35)</f>
        <v>0</v>
      </c>
      <c r="O35" s="203">
        <f>SUM('（別紙2-12）3月1日～3月31日'!$D35:$AG35)</f>
        <v>0</v>
      </c>
      <c r="P35" s="204">
        <f t="shared" si="3"/>
        <v>0</v>
      </c>
      <c r="Q35" s="205" t="str">
        <f t="shared" si="4"/>
        <v/>
      </c>
      <c r="R35" s="205" t="str">
        <f t="shared" si="5"/>
        <v/>
      </c>
      <c r="S35" s="206" t="str">
        <f t="shared" si="6"/>
        <v/>
      </c>
      <c r="T35" s="207">
        <f t="shared" si="7"/>
        <v>0</v>
      </c>
      <c r="U35" s="161" t="str">
        <f>IF('（別紙2-12）3月1日～3月31日'!AI35&gt;15,"×","")</f>
        <v/>
      </c>
      <c r="V35" s="158" t="str">
        <f>IF('（別紙１）チェックリスト'!$B$43="",IF('（別紙2-12）3月1日～3月31日'!AI35&gt;10,"×",""),"")</f>
        <v/>
      </c>
      <c r="W35" s="158" t="str">
        <f>IF(C35="○",IF('（別紙2-12）3月1日～3月31日'!AI35&lt;=7,"","×"),"")</f>
        <v/>
      </c>
      <c r="X35" s="162" t="str">
        <f t="shared" si="8"/>
        <v/>
      </c>
    </row>
    <row r="36" spans="1:24" s="112" customFormat="1" ht="30" customHeight="1" x14ac:dyDescent="0.4">
      <c r="A36" s="33">
        <v>23</v>
      </c>
      <c r="B36" s="103" t="str">
        <f>IF('（別紙2-12）3月1日～3月31日'!B36="","",'（別紙2-12）3月1日～3月31日'!B36)</f>
        <v/>
      </c>
      <c r="C36" s="202" t="str">
        <f>IF((COUNTA('（別紙2-1）4月1日～4月30日'!C36)+COUNTA('（別紙2-5）5月1日～5月31日'!C36)+COUNTA('（別紙2-6）6月1日～6月30日'!C36)+COUNTA('（別紙2-7）7月1日～7月31日'!C36)+COUNTA('（別紙2-8）8月1日～8月31日'!C36)+COUNTA('（別紙2-9）9月1日～9月30日'!C36)+COUNTA('（別紙2-7）10月1日～10月31日'!C36)+COUNTA('（別紙2-8）11月1日～11月30日'!C36)+COUNTA('（別紙2-9）12月1日～12月31日'!C36)+COUNTA('（別紙2-10）1月1日～1月31日'!C36)+COUNTA('（別紙2-11）2月1日～2月29日'!C36)+COUNTA('（別紙2-12）3月1日～3月31日'!C36))&gt;0,"○","")</f>
        <v/>
      </c>
      <c r="D36" s="203">
        <f>SUM('（別紙2-1）4月1日～4月30日'!$D36:$AG36)</f>
        <v>0</v>
      </c>
      <c r="E36" s="203">
        <f>SUM('（別紙2-5）5月1日～5月31日'!$D36:$AH36)</f>
        <v>0</v>
      </c>
      <c r="F36" s="203">
        <f>SUM('（別紙2-6）6月1日～6月30日'!$D36:$AG36)</f>
        <v>0</v>
      </c>
      <c r="G36" s="203">
        <f>SUM('（別紙2-7）7月1日～7月31日'!$D36:$AH36)</f>
        <v>0</v>
      </c>
      <c r="H36" s="203">
        <f>SUM('（別紙2-8）8月1日～8月31日'!$D36:$AH36)</f>
        <v>0</v>
      </c>
      <c r="I36" s="203">
        <f>SUM('（別紙2-9）9月1日～9月30日'!$D36:$AG36)</f>
        <v>0</v>
      </c>
      <c r="J36" s="203">
        <f>SUM('（別紙2-7）10月1日～10月31日'!$D36:$AH36)</f>
        <v>0</v>
      </c>
      <c r="K36" s="203">
        <f>SUM('（別紙2-8）11月1日～11月30日'!$D36:$AG36)</f>
        <v>0</v>
      </c>
      <c r="L36" s="203">
        <f>SUM('（別紙2-9）12月1日～12月31日'!$D36:$AH36)</f>
        <v>0</v>
      </c>
      <c r="M36" s="203">
        <f>SUM('（別紙2-10）1月1日～1月31日'!$D36:$AH36)</f>
        <v>0</v>
      </c>
      <c r="N36" s="203">
        <f>SUM('（別紙2-11）2月1日～2月29日'!$D36:$AF36)</f>
        <v>0</v>
      </c>
      <c r="O36" s="203">
        <f>SUM('（別紙2-12）3月1日～3月31日'!$D36:$AG36)</f>
        <v>0</v>
      </c>
      <c r="P36" s="204">
        <f t="shared" si="3"/>
        <v>0</v>
      </c>
      <c r="Q36" s="205" t="str">
        <f t="shared" si="4"/>
        <v/>
      </c>
      <c r="R36" s="205" t="str">
        <f t="shared" si="5"/>
        <v/>
      </c>
      <c r="S36" s="206" t="str">
        <f t="shared" si="6"/>
        <v/>
      </c>
      <c r="T36" s="207">
        <f t="shared" si="7"/>
        <v>0</v>
      </c>
      <c r="U36" s="161" t="str">
        <f>IF('（別紙2-12）3月1日～3月31日'!AI36&gt;15,"×","")</f>
        <v/>
      </c>
      <c r="V36" s="158" t="str">
        <f>IF('（別紙１）チェックリスト'!$B$43="",IF('（別紙2-12）3月1日～3月31日'!AI36&gt;10,"×",""),"")</f>
        <v/>
      </c>
      <c r="W36" s="158" t="str">
        <f>IF(C36="○",IF('（別紙2-12）3月1日～3月31日'!AI36&lt;=7,"","×"),"")</f>
        <v/>
      </c>
      <c r="X36" s="162" t="str">
        <f t="shared" si="8"/>
        <v/>
      </c>
    </row>
    <row r="37" spans="1:24" s="112" customFormat="1" ht="30" customHeight="1" x14ac:dyDescent="0.4">
      <c r="A37" s="33">
        <v>24</v>
      </c>
      <c r="B37" s="103" t="str">
        <f>IF('（別紙2-12）3月1日～3月31日'!B37="","",'（別紙2-12）3月1日～3月31日'!B37)</f>
        <v/>
      </c>
      <c r="C37" s="202" t="str">
        <f>IF((COUNTA('（別紙2-1）4月1日～4月30日'!C37)+COUNTA('（別紙2-5）5月1日～5月31日'!C37)+COUNTA('（別紙2-6）6月1日～6月30日'!C37)+COUNTA('（別紙2-7）7月1日～7月31日'!C37)+COUNTA('（別紙2-8）8月1日～8月31日'!C37)+COUNTA('（別紙2-9）9月1日～9月30日'!C37)+COUNTA('（別紙2-7）10月1日～10月31日'!C37)+COUNTA('（別紙2-8）11月1日～11月30日'!C37)+COUNTA('（別紙2-9）12月1日～12月31日'!C37)+COUNTA('（別紙2-10）1月1日～1月31日'!C37)+COUNTA('（別紙2-11）2月1日～2月29日'!C37)+COUNTA('（別紙2-12）3月1日～3月31日'!C37))&gt;0,"○","")</f>
        <v/>
      </c>
      <c r="D37" s="203">
        <f>SUM('（別紙2-1）4月1日～4月30日'!$D37:$AG37)</f>
        <v>0</v>
      </c>
      <c r="E37" s="203">
        <f>SUM('（別紙2-5）5月1日～5月31日'!$D37:$AH37)</f>
        <v>0</v>
      </c>
      <c r="F37" s="203">
        <f>SUM('（別紙2-6）6月1日～6月30日'!$D37:$AG37)</f>
        <v>0</v>
      </c>
      <c r="G37" s="203">
        <f>SUM('（別紙2-7）7月1日～7月31日'!$D37:$AH37)</f>
        <v>0</v>
      </c>
      <c r="H37" s="203">
        <f>SUM('（別紙2-8）8月1日～8月31日'!$D37:$AH37)</f>
        <v>0</v>
      </c>
      <c r="I37" s="203">
        <f>SUM('（別紙2-9）9月1日～9月30日'!$D37:$AG37)</f>
        <v>0</v>
      </c>
      <c r="J37" s="203">
        <f>SUM('（別紙2-7）10月1日～10月31日'!$D37:$AH37)</f>
        <v>0</v>
      </c>
      <c r="K37" s="203">
        <f>SUM('（別紙2-8）11月1日～11月30日'!$D37:$AG37)</f>
        <v>0</v>
      </c>
      <c r="L37" s="203">
        <f>SUM('（別紙2-9）12月1日～12月31日'!$D37:$AH37)</f>
        <v>0</v>
      </c>
      <c r="M37" s="203">
        <f>SUM('（別紙2-10）1月1日～1月31日'!$D37:$AH37)</f>
        <v>0</v>
      </c>
      <c r="N37" s="203">
        <f>SUM('（別紙2-11）2月1日～2月29日'!$D37:$AF37)</f>
        <v>0</v>
      </c>
      <c r="O37" s="203">
        <f>SUM('（別紙2-12）3月1日～3月31日'!$D37:$AG37)</f>
        <v>0</v>
      </c>
      <c r="P37" s="204">
        <f t="shared" si="3"/>
        <v>0</v>
      </c>
      <c r="Q37" s="205" t="str">
        <f t="shared" si="4"/>
        <v/>
      </c>
      <c r="R37" s="205" t="str">
        <f t="shared" si="5"/>
        <v/>
      </c>
      <c r="S37" s="206" t="str">
        <f t="shared" si="6"/>
        <v/>
      </c>
      <c r="T37" s="207">
        <f t="shared" si="7"/>
        <v>0</v>
      </c>
      <c r="U37" s="161" t="str">
        <f>IF('（別紙2-12）3月1日～3月31日'!AI37&gt;15,"×","")</f>
        <v/>
      </c>
      <c r="V37" s="158" t="str">
        <f>IF('（別紙１）チェックリスト'!$B$43="",IF('（別紙2-12）3月1日～3月31日'!AI37&gt;10,"×",""),"")</f>
        <v/>
      </c>
      <c r="W37" s="158" t="str">
        <f>IF(C37="○",IF('（別紙2-12）3月1日～3月31日'!AI37&lt;=7,"","×"),"")</f>
        <v/>
      </c>
      <c r="X37" s="162" t="str">
        <f t="shared" si="8"/>
        <v/>
      </c>
    </row>
    <row r="38" spans="1:24" ht="30" customHeight="1" thickBot="1" x14ac:dyDescent="0.3">
      <c r="A38" s="37">
        <v>25</v>
      </c>
      <c r="B38" s="104" t="str">
        <f>IF('（別紙2-12）3月1日～3月31日'!B38="","",'（別紙2-12）3月1日～3月31日'!B38)</f>
        <v/>
      </c>
      <c r="C38" s="208" t="str">
        <f>IF((COUNTA('（別紙2-1）4月1日～4月30日'!C38)+COUNTA('（別紙2-5）5月1日～5月31日'!C38)+COUNTA('（別紙2-6）6月1日～6月30日'!C38)+COUNTA('（別紙2-7）7月1日～7月31日'!C38)+COUNTA('（別紙2-8）8月1日～8月31日'!C38)+COUNTA('（別紙2-9）9月1日～9月30日'!C38)+COUNTA('（別紙2-7）10月1日～10月31日'!C38)+COUNTA('（別紙2-8）11月1日～11月30日'!C38)+COUNTA('（別紙2-9）12月1日～12月31日'!C38)+COUNTA('（別紙2-10）1月1日～1月31日'!C38)+COUNTA('（別紙2-11）2月1日～2月29日'!C38)+COUNTA('（別紙2-12）3月1日～3月31日'!C38))&gt;0,"○","")</f>
        <v/>
      </c>
      <c r="D38" s="209">
        <f>SUM('（別紙2-1）4月1日～4月30日'!$D38:$AG38)</f>
        <v>0</v>
      </c>
      <c r="E38" s="209">
        <f>SUM('（別紙2-5）5月1日～5月31日'!$D38:$AH38)</f>
        <v>0</v>
      </c>
      <c r="F38" s="209">
        <f>SUM('（別紙2-6）6月1日～6月30日'!$D38:$AG38)</f>
        <v>0</v>
      </c>
      <c r="G38" s="209">
        <f>SUM('（別紙2-7）7月1日～7月31日'!$D38:$AH38)</f>
        <v>0</v>
      </c>
      <c r="H38" s="209">
        <f>SUM('（別紙2-8）8月1日～8月31日'!$D38:$AH38)</f>
        <v>0</v>
      </c>
      <c r="I38" s="209">
        <f>SUM('（別紙2-9）9月1日～9月30日'!$D38:$AG38)</f>
        <v>0</v>
      </c>
      <c r="J38" s="209">
        <f>SUM('（別紙2-7）10月1日～10月31日'!$D38:$AH38)</f>
        <v>0</v>
      </c>
      <c r="K38" s="209">
        <f>SUM('（別紙2-8）11月1日～11月30日'!$D38:$AG38)</f>
        <v>0</v>
      </c>
      <c r="L38" s="209">
        <f>SUM('（別紙2-9）12月1日～12月31日'!$D38:$AH38)</f>
        <v>0</v>
      </c>
      <c r="M38" s="209">
        <f>SUM('（別紙2-10）1月1日～1月31日'!$D38:$AH38)</f>
        <v>0</v>
      </c>
      <c r="N38" s="209">
        <f>SUM('（別紙2-11）2月1日～2月29日'!$D38:$AF38)</f>
        <v>0</v>
      </c>
      <c r="O38" s="209">
        <f>SUM('（別紙2-12）3月1日～3月31日'!$D38:$AG38)</f>
        <v>0</v>
      </c>
      <c r="P38" s="210">
        <f t="shared" si="3"/>
        <v>0</v>
      </c>
      <c r="Q38" s="211" t="str">
        <f t="shared" si="4"/>
        <v/>
      </c>
      <c r="R38" s="211" t="str">
        <f t="shared" si="5"/>
        <v/>
      </c>
      <c r="S38" s="212" t="str">
        <f t="shared" si="6"/>
        <v/>
      </c>
      <c r="T38" s="213">
        <f t="shared" si="7"/>
        <v>0</v>
      </c>
      <c r="U38" s="181" t="str">
        <f>IF('（別紙2-12）3月1日～3月31日'!AI38&gt;15,"×","")</f>
        <v/>
      </c>
      <c r="V38" s="182" t="str">
        <f>IF('（別紙１）チェックリスト'!$B$43="",IF('（別紙2-12）3月1日～3月31日'!AI38&gt;10,"×",""),"")</f>
        <v/>
      </c>
      <c r="W38" s="182" t="str">
        <f>IF(C38="○",IF('（別紙2-12）3月1日～3月31日'!AI38&lt;=7,"","×"),"")</f>
        <v/>
      </c>
      <c r="X38" s="183" t="str">
        <f t="shared" si="8"/>
        <v/>
      </c>
    </row>
    <row r="39" spans="1:24" ht="30" customHeight="1" x14ac:dyDescent="0.25">
      <c r="A39" s="31">
        <v>26</v>
      </c>
      <c r="B39" s="105" t="str">
        <f>IF('（別紙2-12）3月1日～3月31日'!B39="","",'（別紙2-12）3月1日～3月31日'!B39)</f>
        <v/>
      </c>
      <c r="C39" s="214" t="str">
        <f>IF((COUNTA('（別紙2-1）4月1日～4月30日'!C39)+COUNTA('（別紙2-5）5月1日～5月31日'!C39)+COUNTA('（別紙2-6）6月1日～6月30日'!C39)+COUNTA('（別紙2-7）7月1日～7月31日'!C39)+COUNTA('（別紙2-8）8月1日～8月31日'!C39)+COUNTA('（別紙2-9）9月1日～9月30日'!C39)+COUNTA('（別紙2-7）10月1日～10月31日'!C39)+COUNTA('（別紙2-8）11月1日～11月30日'!C39)+COUNTA('（別紙2-9）12月1日～12月31日'!C39)+COUNTA('（別紙2-10）1月1日～1月31日'!C39)+COUNTA('（別紙2-11）2月1日～2月29日'!C39)+COUNTA('（別紙2-12）3月1日～3月31日'!C39))&gt;0,"○","")</f>
        <v/>
      </c>
      <c r="D39" s="215">
        <f>SUM('（別紙2-1）4月1日～4月30日'!$D39:$AG39)</f>
        <v>0</v>
      </c>
      <c r="E39" s="215">
        <f>SUM('（別紙2-5）5月1日～5月31日'!$D39:$AH39)</f>
        <v>0</v>
      </c>
      <c r="F39" s="215">
        <f>SUM('（別紙2-6）6月1日～6月30日'!$D39:$AG39)</f>
        <v>0</v>
      </c>
      <c r="G39" s="215">
        <f>SUM('（別紙2-7）7月1日～7月31日'!$D39:$AH39)</f>
        <v>0</v>
      </c>
      <c r="H39" s="215">
        <f>SUM('（別紙2-8）8月1日～8月31日'!$D39:$AH39)</f>
        <v>0</v>
      </c>
      <c r="I39" s="215">
        <f>SUM('（別紙2-9）9月1日～9月30日'!$D39:$AG39)</f>
        <v>0</v>
      </c>
      <c r="J39" s="215">
        <f>SUM('（別紙2-7）10月1日～10月31日'!$D39:$AH39)</f>
        <v>0</v>
      </c>
      <c r="K39" s="215">
        <f>SUM('（別紙2-8）11月1日～11月30日'!$D39:$AG39)</f>
        <v>0</v>
      </c>
      <c r="L39" s="215">
        <f>SUM('（別紙2-9）12月1日～12月31日'!$D39:$AH39)</f>
        <v>0</v>
      </c>
      <c r="M39" s="215">
        <f>SUM('（別紙2-10）1月1日～1月31日'!$D39:$AH39)</f>
        <v>0</v>
      </c>
      <c r="N39" s="215">
        <f>SUM('（別紙2-11）2月1日～2月29日'!$D39:$AF39)</f>
        <v>0</v>
      </c>
      <c r="O39" s="215">
        <f>SUM('（別紙2-12）3月1日～3月31日'!$D39:$AG39)</f>
        <v>0</v>
      </c>
      <c r="P39" s="216">
        <f t="shared" si="3"/>
        <v>0</v>
      </c>
      <c r="Q39" s="217" t="str">
        <f t="shared" si="4"/>
        <v/>
      </c>
      <c r="R39" s="217" t="str">
        <f t="shared" si="5"/>
        <v/>
      </c>
      <c r="S39" s="218" t="str">
        <f t="shared" si="6"/>
        <v/>
      </c>
      <c r="T39" s="219">
        <f t="shared" si="7"/>
        <v>0</v>
      </c>
      <c r="U39" s="184" t="str">
        <f>IF('（別紙2-12）3月1日～3月31日'!AI39&gt;15,"×","")</f>
        <v/>
      </c>
      <c r="V39" s="185" t="str">
        <f>IF('（別紙１）チェックリスト'!$B$43="",IF('（別紙2-12）3月1日～3月31日'!AI39&gt;10,"×",""),"")</f>
        <v/>
      </c>
      <c r="W39" s="185" t="str">
        <f>IF(C39="○",IF('（別紙2-12）3月1日～3月31日'!AI39&lt;=7,"","×"),"")</f>
        <v/>
      </c>
      <c r="X39" s="186" t="str">
        <f t="shared" si="8"/>
        <v/>
      </c>
    </row>
    <row r="40" spans="1:24" ht="30" customHeight="1" x14ac:dyDescent="0.25">
      <c r="A40" s="33">
        <v>27</v>
      </c>
      <c r="B40" s="103" t="str">
        <f>IF('（別紙2-12）3月1日～3月31日'!B40="","",'（別紙2-12）3月1日～3月31日'!B40)</f>
        <v/>
      </c>
      <c r="C40" s="202" t="str">
        <f>IF((COUNTA('（別紙2-1）4月1日～4月30日'!C40)+COUNTA('（別紙2-5）5月1日～5月31日'!C40)+COUNTA('（別紙2-6）6月1日～6月30日'!C40)+COUNTA('（別紙2-7）7月1日～7月31日'!C40)+COUNTA('（別紙2-8）8月1日～8月31日'!C40)+COUNTA('（別紙2-9）9月1日～9月30日'!C40)+COUNTA('（別紙2-7）10月1日～10月31日'!C40)+COUNTA('（別紙2-8）11月1日～11月30日'!C40)+COUNTA('（別紙2-9）12月1日～12月31日'!C40)+COUNTA('（別紙2-10）1月1日～1月31日'!C40)+COUNTA('（別紙2-11）2月1日～2月29日'!C40)+COUNTA('（別紙2-12）3月1日～3月31日'!C40))&gt;0,"○","")</f>
        <v/>
      </c>
      <c r="D40" s="203">
        <f>SUM('（別紙2-1）4月1日～4月30日'!$D40:$AG40)</f>
        <v>0</v>
      </c>
      <c r="E40" s="203">
        <f>SUM('（別紙2-5）5月1日～5月31日'!$D40:$AH40)</f>
        <v>0</v>
      </c>
      <c r="F40" s="203">
        <f>SUM('（別紙2-6）6月1日～6月30日'!$D40:$AG40)</f>
        <v>0</v>
      </c>
      <c r="G40" s="203">
        <f>SUM('（別紙2-7）7月1日～7月31日'!$D40:$AH40)</f>
        <v>0</v>
      </c>
      <c r="H40" s="203">
        <f>SUM('（別紙2-8）8月1日～8月31日'!$D40:$AH40)</f>
        <v>0</v>
      </c>
      <c r="I40" s="203">
        <f>SUM('（別紙2-9）9月1日～9月30日'!$D40:$AG40)</f>
        <v>0</v>
      </c>
      <c r="J40" s="203">
        <f>SUM('（別紙2-7）10月1日～10月31日'!$D40:$AH40)</f>
        <v>0</v>
      </c>
      <c r="K40" s="203">
        <f>SUM('（別紙2-8）11月1日～11月30日'!$D40:$AG40)</f>
        <v>0</v>
      </c>
      <c r="L40" s="203">
        <f>SUM('（別紙2-9）12月1日～12月31日'!$D40:$AH40)</f>
        <v>0</v>
      </c>
      <c r="M40" s="203">
        <f>SUM('（別紙2-10）1月1日～1月31日'!$D40:$AH40)</f>
        <v>0</v>
      </c>
      <c r="N40" s="203">
        <f>SUM('（別紙2-11）2月1日～2月29日'!$D40:$AF40)</f>
        <v>0</v>
      </c>
      <c r="O40" s="203">
        <f>SUM('（別紙2-12）3月1日～3月31日'!$D40:$AG40)</f>
        <v>0</v>
      </c>
      <c r="P40" s="204">
        <f t="shared" si="3"/>
        <v>0</v>
      </c>
      <c r="Q40" s="205" t="str">
        <f t="shared" si="4"/>
        <v/>
      </c>
      <c r="R40" s="205" t="str">
        <f t="shared" si="5"/>
        <v/>
      </c>
      <c r="S40" s="206" t="str">
        <f t="shared" si="6"/>
        <v/>
      </c>
      <c r="T40" s="207">
        <f t="shared" si="7"/>
        <v>0</v>
      </c>
      <c r="U40" s="163" t="str">
        <f>IF('（別紙2-12）3月1日～3月31日'!AI40&gt;15,"×","")</f>
        <v/>
      </c>
      <c r="V40" s="159" t="str">
        <f>IF('（別紙１）チェックリスト'!$B$43="",IF('（別紙2-12）3月1日～3月31日'!AI40&gt;10,"×",""),"")</f>
        <v/>
      </c>
      <c r="W40" s="159" t="str">
        <f>IF(C40="○",IF('（別紙2-12）3月1日～3月31日'!AI40&lt;=7,"","×"),"")</f>
        <v/>
      </c>
      <c r="X40" s="164" t="str">
        <f t="shared" si="8"/>
        <v/>
      </c>
    </row>
    <row r="41" spans="1:24" ht="30" customHeight="1" x14ac:dyDescent="0.25">
      <c r="A41" s="33">
        <v>28</v>
      </c>
      <c r="B41" s="103" t="str">
        <f>IF('（別紙2-12）3月1日～3月31日'!B41="","",'（別紙2-12）3月1日～3月31日'!B41)</f>
        <v/>
      </c>
      <c r="C41" s="202" t="str">
        <f>IF((COUNTA('（別紙2-1）4月1日～4月30日'!C41)+COUNTA('（別紙2-5）5月1日～5月31日'!C41)+COUNTA('（別紙2-6）6月1日～6月30日'!C41)+COUNTA('（別紙2-7）7月1日～7月31日'!C41)+COUNTA('（別紙2-8）8月1日～8月31日'!C41)+COUNTA('（別紙2-9）9月1日～9月30日'!C41)+COUNTA('（別紙2-7）10月1日～10月31日'!C41)+COUNTA('（別紙2-8）11月1日～11月30日'!C41)+COUNTA('（別紙2-9）12月1日～12月31日'!C41)+COUNTA('（別紙2-10）1月1日～1月31日'!C41)+COUNTA('（別紙2-11）2月1日～2月29日'!C41)+COUNTA('（別紙2-12）3月1日～3月31日'!C41))&gt;0,"○","")</f>
        <v/>
      </c>
      <c r="D41" s="203">
        <f>SUM('（別紙2-1）4月1日～4月30日'!$D41:$AG41)</f>
        <v>0</v>
      </c>
      <c r="E41" s="203">
        <f>SUM('（別紙2-5）5月1日～5月31日'!$D41:$AH41)</f>
        <v>0</v>
      </c>
      <c r="F41" s="203">
        <f>SUM('（別紙2-6）6月1日～6月30日'!$D41:$AG41)</f>
        <v>0</v>
      </c>
      <c r="G41" s="203">
        <f>SUM('（別紙2-7）7月1日～7月31日'!$D41:$AH41)</f>
        <v>0</v>
      </c>
      <c r="H41" s="203">
        <f>SUM('（別紙2-8）8月1日～8月31日'!$D41:$AH41)</f>
        <v>0</v>
      </c>
      <c r="I41" s="203">
        <f>SUM('（別紙2-9）9月1日～9月30日'!$D41:$AG41)</f>
        <v>0</v>
      </c>
      <c r="J41" s="203">
        <f>SUM('（別紙2-7）10月1日～10月31日'!$D41:$AH41)</f>
        <v>0</v>
      </c>
      <c r="K41" s="203">
        <f>SUM('（別紙2-8）11月1日～11月30日'!$D41:$AG41)</f>
        <v>0</v>
      </c>
      <c r="L41" s="203">
        <f>SUM('（別紙2-9）12月1日～12月31日'!$D41:$AH41)</f>
        <v>0</v>
      </c>
      <c r="M41" s="203">
        <f>SUM('（別紙2-10）1月1日～1月31日'!$D41:$AH41)</f>
        <v>0</v>
      </c>
      <c r="N41" s="203">
        <f>SUM('（別紙2-11）2月1日～2月29日'!$D41:$AF41)</f>
        <v>0</v>
      </c>
      <c r="O41" s="203">
        <f>SUM('（別紙2-12）3月1日～3月31日'!$D41:$AG41)</f>
        <v>0</v>
      </c>
      <c r="P41" s="204">
        <f t="shared" si="3"/>
        <v>0</v>
      </c>
      <c r="Q41" s="205" t="str">
        <f t="shared" si="4"/>
        <v/>
      </c>
      <c r="R41" s="205" t="str">
        <f t="shared" si="5"/>
        <v/>
      </c>
      <c r="S41" s="206" t="str">
        <f t="shared" si="6"/>
        <v/>
      </c>
      <c r="T41" s="207">
        <f t="shared" si="7"/>
        <v>0</v>
      </c>
      <c r="U41" s="163" t="str">
        <f>IF('（別紙2-12）3月1日～3月31日'!AI41&gt;15,"×","")</f>
        <v/>
      </c>
      <c r="V41" s="159" t="str">
        <f>IF('（別紙１）チェックリスト'!$B$43="",IF('（別紙2-12）3月1日～3月31日'!AI41&gt;10,"×",""),"")</f>
        <v/>
      </c>
      <c r="W41" s="159" t="str">
        <f>IF(C41="○",IF('（別紙2-12）3月1日～3月31日'!AI41&lt;=7,"","×"),"")</f>
        <v/>
      </c>
      <c r="X41" s="164" t="str">
        <f t="shared" si="8"/>
        <v/>
      </c>
    </row>
    <row r="42" spans="1:24" s="112" customFormat="1" ht="30" customHeight="1" x14ac:dyDescent="0.4">
      <c r="A42" s="33">
        <v>29</v>
      </c>
      <c r="B42" s="103" t="str">
        <f>IF('（別紙2-12）3月1日～3月31日'!B42="","",'（別紙2-12）3月1日～3月31日'!B42)</f>
        <v/>
      </c>
      <c r="C42" s="202" t="str">
        <f>IF((COUNTA('（別紙2-1）4月1日～4月30日'!C42)+COUNTA('（別紙2-5）5月1日～5月31日'!C42)+COUNTA('（別紙2-6）6月1日～6月30日'!C42)+COUNTA('（別紙2-7）7月1日～7月31日'!C42)+COUNTA('（別紙2-8）8月1日～8月31日'!C42)+COUNTA('（別紙2-9）9月1日～9月30日'!C42)+COUNTA('（別紙2-7）10月1日～10月31日'!C42)+COUNTA('（別紙2-8）11月1日～11月30日'!C42)+COUNTA('（別紙2-9）12月1日～12月31日'!C42)+COUNTA('（別紙2-10）1月1日～1月31日'!C42)+COUNTA('（別紙2-11）2月1日～2月29日'!C42)+COUNTA('（別紙2-12）3月1日～3月31日'!C42))&gt;0,"○","")</f>
        <v/>
      </c>
      <c r="D42" s="203">
        <f>SUM('（別紙2-1）4月1日～4月30日'!$D42:$AG42)</f>
        <v>0</v>
      </c>
      <c r="E42" s="203">
        <f>SUM('（別紙2-5）5月1日～5月31日'!$D42:$AH42)</f>
        <v>0</v>
      </c>
      <c r="F42" s="203">
        <f>SUM('（別紙2-6）6月1日～6月30日'!$D42:$AG42)</f>
        <v>0</v>
      </c>
      <c r="G42" s="203">
        <f>SUM('（別紙2-7）7月1日～7月31日'!$D42:$AH42)</f>
        <v>0</v>
      </c>
      <c r="H42" s="203">
        <f>SUM('（別紙2-8）8月1日～8月31日'!$D42:$AH42)</f>
        <v>0</v>
      </c>
      <c r="I42" s="203">
        <f>SUM('（別紙2-9）9月1日～9月30日'!$D42:$AG42)</f>
        <v>0</v>
      </c>
      <c r="J42" s="203">
        <f>SUM('（別紙2-7）10月1日～10月31日'!$D42:$AH42)</f>
        <v>0</v>
      </c>
      <c r="K42" s="203">
        <f>SUM('（別紙2-8）11月1日～11月30日'!$D42:$AG42)</f>
        <v>0</v>
      </c>
      <c r="L42" s="203">
        <f>SUM('（別紙2-9）12月1日～12月31日'!$D42:$AH42)</f>
        <v>0</v>
      </c>
      <c r="M42" s="203">
        <f>SUM('（別紙2-10）1月1日～1月31日'!$D42:$AH42)</f>
        <v>0</v>
      </c>
      <c r="N42" s="203">
        <f>SUM('（別紙2-11）2月1日～2月29日'!$D42:$AF42)</f>
        <v>0</v>
      </c>
      <c r="O42" s="203">
        <f>SUM('（別紙2-12）3月1日～3月31日'!$D42:$AG42)</f>
        <v>0</v>
      </c>
      <c r="P42" s="204">
        <f t="shared" si="3"/>
        <v>0</v>
      </c>
      <c r="Q42" s="205" t="str">
        <f t="shared" si="4"/>
        <v/>
      </c>
      <c r="R42" s="205" t="str">
        <f t="shared" si="5"/>
        <v/>
      </c>
      <c r="S42" s="206" t="str">
        <f t="shared" si="6"/>
        <v/>
      </c>
      <c r="T42" s="207">
        <f t="shared" si="7"/>
        <v>0</v>
      </c>
      <c r="U42" s="161" t="str">
        <f>IF('（別紙2-12）3月1日～3月31日'!AI42&gt;15,"×","")</f>
        <v/>
      </c>
      <c r="V42" s="158" t="str">
        <f>IF('（別紙１）チェックリスト'!$B$43="",IF('（別紙2-12）3月1日～3月31日'!AI42&gt;10,"×",""),"")</f>
        <v/>
      </c>
      <c r="W42" s="158" t="str">
        <f>IF(C42="○",IF('（別紙2-12）3月1日～3月31日'!AI42&lt;=7,"","×"),"")</f>
        <v/>
      </c>
      <c r="X42" s="162" t="str">
        <f t="shared" si="8"/>
        <v/>
      </c>
    </row>
    <row r="43" spans="1:24" s="112" customFormat="1" ht="30" customHeight="1" thickBot="1" x14ac:dyDescent="0.45">
      <c r="A43" s="35">
        <v>30</v>
      </c>
      <c r="B43" s="104" t="str">
        <f>IF('（別紙2-12）3月1日～3月31日'!B43="","",'（別紙2-12）3月1日～3月31日'!B43)</f>
        <v/>
      </c>
      <c r="C43" s="208" t="str">
        <f>IF((COUNTA('（別紙2-1）4月1日～4月30日'!C43)+COUNTA('（別紙2-5）5月1日～5月31日'!C43)+COUNTA('（別紙2-6）6月1日～6月30日'!C43)+COUNTA('（別紙2-7）7月1日～7月31日'!C43)+COUNTA('（別紙2-8）8月1日～8月31日'!C43)+COUNTA('（別紙2-9）9月1日～9月30日'!C43)+COUNTA('（別紙2-7）10月1日～10月31日'!C43)+COUNTA('（別紙2-8）11月1日～11月30日'!C43)+COUNTA('（別紙2-9）12月1日～12月31日'!C43)+COUNTA('（別紙2-10）1月1日～1月31日'!C43)+COUNTA('（別紙2-11）2月1日～2月29日'!C43)+COUNTA('（別紙2-12）3月1日～3月31日'!C43))&gt;0,"○","")</f>
        <v/>
      </c>
      <c r="D43" s="220">
        <f>SUM('（別紙2-1）4月1日～4月30日'!$D43:$AG43)</f>
        <v>0</v>
      </c>
      <c r="E43" s="220">
        <f>SUM('（別紙2-5）5月1日～5月31日'!$D43:$AH43)</f>
        <v>0</v>
      </c>
      <c r="F43" s="220">
        <f>SUM('（別紙2-6）6月1日～6月30日'!$D43:$AG43)</f>
        <v>0</v>
      </c>
      <c r="G43" s="220">
        <f>SUM('（別紙2-7）7月1日～7月31日'!$D43:$AH43)</f>
        <v>0</v>
      </c>
      <c r="H43" s="220">
        <f>SUM('（別紙2-8）8月1日～8月31日'!$D43:$AH43)</f>
        <v>0</v>
      </c>
      <c r="I43" s="220">
        <f>SUM('（別紙2-9）9月1日～9月30日'!$D43:$AG43)</f>
        <v>0</v>
      </c>
      <c r="J43" s="220">
        <f>SUM('（別紙2-7）10月1日～10月31日'!$D43:$AH43)</f>
        <v>0</v>
      </c>
      <c r="K43" s="220">
        <f>SUM('（別紙2-8）11月1日～11月30日'!$D43:$AG43)</f>
        <v>0</v>
      </c>
      <c r="L43" s="220">
        <f>SUM('（別紙2-9）12月1日～12月31日'!$D43:$AH43)</f>
        <v>0</v>
      </c>
      <c r="M43" s="220">
        <f>SUM('（別紙2-10）1月1日～1月31日'!$D43:$AH43)</f>
        <v>0</v>
      </c>
      <c r="N43" s="220">
        <f>SUM('（別紙2-11）2月1日～2月29日'!$D43:$AF43)</f>
        <v>0</v>
      </c>
      <c r="O43" s="220">
        <f>SUM('（別紙2-12）3月1日～3月31日'!$D43:$AG43)</f>
        <v>0</v>
      </c>
      <c r="P43" s="221">
        <f t="shared" si="3"/>
        <v>0</v>
      </c>
      <c r="Q43" s="222" t="str">
        <f t="shared" si="4"/>
        <v/>
      </c>
      <c r="R43" s="222" t="str">
        <f t="shared" si="5"/>
        <v/>
      </c>
      <c r="S43" s="223" t="str">
        <f t="shared" si="6"/>
        <v/>
      </c>
      <c r="T43" s="224">
        <f t="shared" si="7"/>
        <v>0</v>
      </c>
      <c r="U43" s="165" t="str">
        <f>IF('（別紙2-12）3月1日～3月31日'!AI43&gt;15,"×","")</f>
        <v/>
      </c>
      <c r="V43" s="166" t="str">
        <f>IF('（別紙１）チェックリスト'!$B$43="",IF('（別紙2-12）3月1日～3月31日'!AI43&gt;10,"×",""),"")</f>
        <v/>
      </c>
      <c r="W43" s="166" t="str">
        <f>IF(C43="○",IF('（別紙2-12）3月1日～3月31日'!AI43&lt;=7,"","×"),"")</f>
        <v/>
      </c>
      <c r="X43" s="167" t="str">
        <f t="shared" si="8"/>
        <v/>
      </c>
    </row>
    <row r="44" spans="1:24" s="112" customFormat="1" ht="30" customHeight="1" x14ac:dyDescent="0.4">
      <c r="A44" s="71">
        <v>31</v>
      </c>
      <c r="B44" s="105" t="str">
        <f>IF('（別紙2-12）3月1日～3月31日'!B44="","",'（別紙2-12）3月1日～3月31日'!B44)</f>
        <v/>
      </c>
      <c r="C44" s="214" t="str">
        <f>IF((COUNTA('（別紙2-1）4月1日～4月30日'!C44)+COUNTA('（別紙2-5）5月1日～5月31日'!C44)+COUNTA('（別紙2-6）6月1日～6月30日'!C44)+COUNTA('（別紙2-7）7月1日～7月31日'!C44)+COUNTA('（別紙2-8）8月1日～8月31日'!C44)+COUNTA('（別紙2-9）9月1日～9月30日'!C44)+COUNTA('（別紙2-7）10月1日～10月31日'!C44)+COUNTA('（別紙2-8）11月1日～11月30日'!C44)+COUNTA('（別紙2-9）12月1日～12月31日'!C44)+COUNTA('（別紙2-10）1月1日～1月31日'!C44)+COUNTA('（別紙2-11）2月1日～2月29日'!C44)+COUNTA('（別紙2-12）3月1日～3月31日'!C44))&gt;0,"○","")</f>
        <v/>
      </c>
      <c r="D44" s="225">
        <f>SUM('（別紙2-1）4月1日～4月30日'!$D44:$AG44)</f>
        <v>0</v>
      </c>
      <c r="E44" s="225">
        <f>SUM('（別紙2-5）5月1日～5月31日'!$D44:$AH44)</f>
        <v>0</v>
      </c>
      <c r="F44" s="225">
        <f>SUM('（別紙2-6）6月1日～6月30日'!$D44:$AG44)</f>
        <v>0</v>
      </c>
      <c r="G44" s="225">
        <f>SUM('（別紙2-7）7月1日～7月31日'!$D44:$AH44)</f>
        <v>0</v>
      </c>
      <c r="H44" s="225">
        <f>SUM('（別紙2-8）8月1日～8月31日'!$D44:$AH44)</f>
        <v>0</v>
      </c>
      <c r="I44" s="225">
        <f>SUM('（別紙2-9）9月1日～9月30日'!$D44:$AG44)</f>
        <v>0</v>
      </c>
      <c r="J44" s="225">
        <f>SUM('（別紙2-7）10月1日～10月31日'!$D44:$AH44)</f>
        <v>0</v>
      </c>
      <c r="K44" s="225">
        <f>SUM('（別紙2-8）11月1日～11月30日'!$D44:$AG44)</f>
        <v>0</v>
      </c>
      <c r="L44" s="225">
        <f>SUM('（別紙2-9）12月1日～12月31日'!$D44:$AH44)</f>
        <v>0</v>
      </c>
      <c r="M44" s="225">
        <f>SUM('（別紙2-10）1月1日～1月31日'!$D44:$AH44)</f>
        <v>0</v>
      </c>
      <c r="N44" s="225">
        <f>SUM('（別紙2-11）2月1日～2月29日'!$D44:$AF44)</f>
        <v>0</v>
      </c>
      <c r="O44" s="225">
        <f>SUM('（別紙2-12）3月1日～3月31日'!$D44:$AG44)</f>
        <v>0</v>
      </c>
      <c r="P44" s="226">
        <f t="shared" si="3"/>
        <v>0</v>
      </c>
      <c r="Q44" s="227" t="str">
        <f t="shared" si="4"/>
        <v/>
      </c>
      <c r="R44" s="227" t="str">
        <f t="shared" si="5"/>
        <v/>
      </c>
      <c r="S44" s="228" t="str">
        <f t="shared" si="6"/>
        <v/>
      </c>
      <c r="T44" s="229">
        <f t="shared" si="7"/>
        <v>0</v>
      </c>
      <c r="U44" s="172" t="str">
        <f>IF('（別紙2-12）3月1日～3月31日'!AI44&gt;15,"×","")</f>
        <v/>
      </c>
      <c r="V44" s="173" t="str">
        <f>IF('（別紙１）チェックリスト'!$B$43="",IF('（別紙2-12）3月1日～3月31日'!AI44&gt;10,"×",""),"")</f>
        <v/>
      </c>
      <c r="W44" s="173" t="str">
        <f>IF(C44="○",IF('（別紙2-12）3月1日～3月31日'!AI44&lt;=7,"","×"),"")</f>
        <v/>
      </c>
      <c r="X44" s="174" t="str">
        <f t="shared" si="8"/>
        <v/>
      </c>
    </row>
    <row r="45" spans="1:24" s="112" customFormat="1" ht="30" customHeight="1" x14ac:dyDescent="0.4">
      <c r="A45" s="35">
        <v>32</v>
      </c>
      <c r="B45" s="103" t="str">
        <f>IF('（別紙2-12）3月1日～3月31日'!B45="","",'（別紙2-12）3月1日～3月31日'!B45)</f>
        <v/>
      </c>
      <c r="C45" s="202" t="str">
        <f>IF((COUNTA('（別紙2-1）4月1日～4月30日'!C45)+COUNTA('（別紙2-5）5月1日～5月31日'!C45)+COUNTA('（別紙2-6）6月1日～6月30日'!C45)+COUNTA('（別紙2-7）7月1日～7月31日'!C45)+COUNTA('（別紙2-8）8月1日～8月31日'!C45)+COUNTA('（別紙2-9）9月1日～9月30日'!C45)+COUNTA('（別紙2-7）10月1日～10月31日'!C45)+COUNTA('（別紙2-8）11月1日～11月30日'!C45)+COUNTA('（別紙2-9）12月1日～12月31日'!C45)+COUNTA('（別紙2-10）1月1日～1月31日'!C45)+COUNTA('（別紙2-11）2月1日～2月29日'!C45)+COUNTA('（別紙2-12）3月1日～3月31日'!C45))&gt;0,"○","")</f>
        <v/>
      </c>
      <c r="D45" s="220">
        <f>SUM('（別紙2-1）4月1日～4月30日'!$D45:$AG45)</f>
        <v>0</v>
      </c>
      <c r="E45" s="220">
        <f>SUM('（別紙2-5）5月1日～5月31日'!$D45:$AH45)</f>
        <v>0</v>
      </c>
      <c r="F45" s="220">
        <f>SUM('（別紙2-6）6月1日～6月30日'!$D45:$AG45)</f>
        <v>0</v>
      </c>
      <c r="G45" s="220">
        <f>SUM('（別紙2-7）7月1日～7月31日'!$D45:$AH45)</f>
        <v>0</v>
      </c>
      <c r="H45" s="220">
        <f>SUM('（別紙2-8）8月1日～8月31日'!$D45:$AH45)</f>
        <v>0</v>
      </c>
      <c r="I45" s="220">
        <f>SUM('（別紙2-9）9月1日～9月30日'!$D45:$AG45)</f>
        <v>0</v>
      </c>
      <c r="J45" s="220">
        <f>SUM('（別紙2-7）10月1日～10月31日'!$D45:$AH45)</f>
        <v>0</v>
      </c>
      <c r="K45" s="220">
        <f>SUM('（別紙2-8）11月1日～11月30日'!$D45:$AG45)</f>
        <v>0</v>
      </c>
      <c r="L45" s="220">
        <f>SUM('（別紙2-9）12月1日～12月31日'!$D45:$AH45)</f>
        <v>0</v>
      </c>
      <c r="M45" s="220">
        <f>SUM('（別紙2-10）1月1日～1月31日'!$D45:$AH45)</f>
        <v>0</v>
      </c>
      <c r="N45" s="220">
        <f>SUM('（別紙2-11）2月1日～2月29日'!$D45:$AF45)</f>
        <v>0</v>
      </c>
      <c r="O45" s="220">
        <f>SUM('（別紙2-12）3月1日～3月31日'!$D45:$AG45)</f>
        <v>0</v>
      </c>
      <c r="P45" s="221">
        <f t="shared" si="3"/>
        <v>0</v>
      </c>
      <c r="Q45" s="222" t="str">
        <f t="shared" si="4"/>
        <v/>
      </c>
      <c r="R45" s="222" t="str">
        <f t="shared" si="5"/>
        <v/>
      </c>
      <c r="S45" s="223" t="str">
        <f t="shared" si="6"/>
        <v/>
      </c>
      <c r="T45" s="224">
        <f t="shared" si="7"/>
        <v>0</v>
      </c>
      <c r="U45" s="161" t="str">
        <f>IF('（別紙2-12）3月1日～3月31日'!AI45&gt;15,"×","")</f>
        <v/>
      </c>
      <c r="V45" s="158" t="str">
        <f>IF('（別紙１）チェックリスト'!$B$43="",IF('（別紙2-12）3月1日～3月31日'!AI45&gt;10,"×",""),"")</f>
        <v/>
      </c>
      <c r="W45" s="158" t="str">
        <f>IF(C45="○",IF('（別紙2-12）3月1日～3月31日'!AI45&lt;=7,"","×"),"")</f>
        <v/>
      </c>
      <c r="X45" s="162" t="str">
        <f t="shared" si="8"/>
        <v/>
      </c>
    </row>
    <row r="46" spans="1:24" s="112" customFormat="1" ht="30" customHeight="1" x14ac:dyDescent="0.4">
      <c r="A46" s="35">
        <v>33</v>
      </c>
      <c r="B46" s="103" t="str">
        <f>IF('（別紙2-12）3月1日～3月31日'!B46="","",'（別紙2-12）3月1日～3月31日'!B46)</f>
        <v/>
      </c>
      <c r="C46" s="202" t="str">
        <f>IF((COUNTA('（別紙2-1）4月1日～4月30日'!C46)+COUNTA('（別紙2-5）5月1日～5月31日'!C46)+COUNTA('（別紙2-6）6月1日～6月30日'!C46)+COUNTA('（別紙2-7）7月1日～7月31日'!C46)+COUNTA('（別紙2-8）8月1日～8月31日'!C46)+COUNTA('（別紙2-9）9月1日～9月30日'!C46)+COUNTA('（別紙2-7）10月1日～10月31日'!C46)+COUNTA('（別紙2-8）11月1日～11月30日'!C46)+COUNTA('（別紙2-9）12月1日～12月31日'!C46)+COUNTA('（別紙2-10）1月1日～1月31日'!C46)+COUNTA('（別紙2-11）2月1日～2月29日'!C46)+COUNTA('（別紙2-12）3月1日～3月31日'!C46))&gt;0,"○","")</f>
        <v/>
      </c>
      <c r="D46" s="220">
        <f>SUM('（別紙2-1）4月1日～4月30日'!$D46:$AG46)</f>
        <v>0</v>
      </c>
      <c r="E46" s="220">
        <f>SUM('（別紙2-5）5月1日～5月31日'!$D46:$AH46)</f>
        <v>0</v>
      </c>
      <c r="F46" s="220">
        <f>SUM('（別紙2-6）6月1日～6月30日'!$D46:$AG46)</f>
        <v>0</v>
      </c>
      <c r="G46" s="220">
        <f>SUM('（別紙2-7）7月1日～7月31日'!$D46:$AH46)</f>
        <v>0</v>
      </c>
      <c r="H46" s="220">
        <f>SUM('（別紙2-8）8月1日～8月31日'!$D46:$AH46)</f>
        <v>0</v>
      </c>
      <c r="I46" s="220">
        <f>SUM('（別紙2-9）9月1日～9月30日'!$D46:$AG46)</f>
        <v>0</v>
      </c>
      <c r="J46" s="220">
        <f>SUM('（別紙2-7）10月1日～10月31日'!$D46:$AH46)</f>
        <v>0</v>
      </c>
      <c r="K46" s="220">
        <f>SUM('（別紙2-8）11月1日～11月30日'!$D46:$AG46)</f>
        <v>0</v>
      </c>
      <c r="L46" s="220">
        <f>SUM('（別紙2-9）12月1日～12月31日'!$D46:$AH46)</f>
        <v>0</v>
      </c>
      <c r="M46" s="220">
        <f>SUM('（別紙2-10）1月1日～1月31日'!$D46:$AH46)</f>
        <v>0</v>
      </c>
      <c r="N46" s="220">
        <f>SUM('（別紙2-11）2月1日～2月29日'!$D46:$AF46)</f>
        <v>0</v>
      </c>
      <c r="O46" s="220">
        <f>SUM('（別紙2-12）3月1日～3月31日'!$D46:$AG46)</f>
        <v>0</v>
      </c>
      <c r="P46" s="221">
        <f t="shared" si="3"/>
        <v>0</v>
      </c>
      <c r="Q46" s="222" t="str">
        <f t="shared" si="4"/>
        <v/>
      </c>
      <c r="R46" s="222" t="str">
        <f t="shared" si="5"/>
        <v/>
      </c>
      <c r="S46" s="223" t="str">
        <f t="shared" si="6"/>
        <v/>
      </c>
      <c r="T46" s="224">
        <f t="shared" ref="T46:T77" si="9">P46*10000</f>
        <v>0</v>
      </c>
      <c r="U46" s="161" t="str">
        <f>IF('（別紙2-12）3月1日～3月31日'!AI46&gt;15,"×","")</f>
        <v/>
      </c>
      <c r="V46" s="158" t="str">
        <f>IF('（別紙１）チェックリスト'!$B$43="",IF('（別紙2-12）3月1日～3月31日'!AI46&gt;10,"×",""),"")</f>
        <v/>
      </c>
      <c r="W46" s="158" t="str">
        <f>IF(C46="○",IF('（別紙2-12）3月1日～3月31日'!AI46&lt;=7,"","×"),"")</f>
        <v/>
      </c>
      <c r="X46" s="162" t="str">
        <f t="shared" si="8"/>
        <v/>
      </c>
    </row>
    <row r="47" spans="1:24" s="112" customFormat="1" ht="30" customHeight="1" x14ac:dyDescent="0.4">
      <c r="A47" s="35">
        <v>34</v>
      </c>
      <c r="B47" s="103" t="str">
        <f>IF('（別紙2-12）3月1日～3月31日'!B47="","",'（別紙2-12）3月1日～3月31日'!B47)</f>
        <v/>
      </c>
      <c r="C47" s="202" t="str">
        <f>IF((COUNTA('（別紙2-1）4月1日～4月30日'!C47)+COUNTA('（別紙2-5）5月1日～5月31日'!C47)+COUNTA('（別紙2-6）6月1日～6月30日'!C47)+COUNTA('（別紙2-7）7月1日～7月31日'!C47)+COUNTA('（別紙2-8）8月1日～8月31日'!C47)+COUNTA('（別紙2-9）9月1日～9月30日'!C47)+COUNTA('（別紙2-7）10月1日～10月31日'!C47)+COUNTA('（別紙2-8）11月1日～11月30日'!C47)+COUNTA('（別紙2-9）12月1日～12月31日'!C47)+COUNTA('（別紙2-10）1月1日～1月31日'!C47)+COUNTA('（別紙2-11）2月1日～2月29日'!C47)+COUNTA('（別紙2-12）3月1日～3月31日'!C47))&gt;0,"○","")</f>
        <v/>
      </c>
      <c r="D47" s="220">
        <f>SUM('（別紙2-1）4月1日～4月30日'!$D47:$AG47)</f>
        <v>0</v>
      </c>
      <c r="E47" s="220">
        <f>SUM('（別紙2-5）5月1日～5月31日'!$D47:$AH47)</f>
        <v>0</v>
      </c>
      <c r="F47" s="220">
        <f>SUM('（別紙2-6）6月1日～6月30日'!$D47:$AG47)</f>
        <v>0</v>
      </c>
      <c r="G47" s="220">
        <f>SUM('（別紙2-7）7月1日～7月31日'!$D47:$AH47)</f>
        <v>0</v>
      </c>
      <c r="H47" s="220">
        <f>SUM('（別紙2-8）8月1日～8月31日'!$D47:$AH47)</f>
        <v>0</v>
      </c>
      <c r="I47" s="220">
        <f>SUM('（別紙2-9）9月1日～9月30日'!$D47:$AG47)</f>
        <v>0</v>
      </c>
      <c r="J47" s="220">
        <f>SUM('（別紙2-7）10月1日～10月31日'!$D47:$AH47)</f>
        <v>0</v>
      </c>
      <c r="K47" s="220">
        <f>SUM('（別紙2-8）11月1日～11月30日'!$D47:$AG47)</f>
        <v>0</v>
      </c>
      <c r="L47" s="220">
        <f>SUM('（別紙2-9）12月1日～12月31日'!$D47:$AH47)</f>
        <v>0</v>
      </c>
      <c r="M47" s="220">
        <f>SUM('（別紙2-10）1月1日～1月31日'!$D47:$AH47)</f>
        <v>0</v>
      </c>
      <c r="N47" s="220">
        <f>SUM('（別紙2-11）2月1日～2月29日'!$D47:$AF47)</f>
        <v>0</v>
      </c>
      <c r="O47" s="220">
        <f>SUM('（別紙2-12）3月1日～3月31日'!$D47:$AG47)</f>
        <v>0</v>
      </c>
      <c r="P47" s="221">
        <f t="shared" si="3"/>
        <v>0</v>
      </c>
      <c r="Q47" s="222" t="str">
        <f t="shared" si="4"/>
        <v/>
      </c>
      <c r="R47" s="222" t="str">
        <f t="shared" si="5"/>
        <v/>
      </c>
      <c r="S47" s="223" t="str">
        <f t="shared" si="6"/>
        <v/>
      </c>
      <c r="T47" s="224">
        <f t="shared" si="9"/>
        <v>0</v>
      </c>
      <c r="U47" s="161" t="str">
        <f>IF('（別紙2-12）3月1日～3月31日'!AI47&gt;15,"×","")</f>
        <v/>
      </c>
      <c r="V47" s="158" t="str">
        <f>IF('（別紙１）チェックリスト'!$B$43="",IF('（別紙2-12）3月1日～3月31日'!AI47&gt;10,"×",""),"")</f>
        <v/>
      </c>
      <c r="W47" s="158" t="str">
        <f>IF(C47="○",IF('（別紙2-12）3月1日～3月31日'!AI47&lt;=7,"","×"),"")</f>
        <v/>
      </c>
      <c r="X47" s="162" t="str">
        <f t="shared" si="8"/>
        <v/>
      </c>
    </row>
    <row r="48" spans="1:24" s="112" customFormat="1" ht="30" customHeight="1" thickBot="1" x14ac:dyDescent="0.45">
      <c r="A48" s="37">
        <v>35</v>
      </c>
      <c r="B48" s="104" t="str">
        <f>IF('（別紙2-12）3月1日～3月31日'!B48="","",'（別紙2-12）3月1日～3月31日'!B48)</f>
        <v/>
      </c>
      <c r="C48" s="208" t="str">
        <f>IF((COUNTA('（別紙2-1）4月1日～4月30日'!C48)+COUNTA('（別紙2-5）5月1日～5月31日'!C48)+COUNTA('（別紙2-6）6月1日～6月30日'!C48)+COUNTA('（別紙2-7）7月1日～7月31日'!C48)+COUNTA('（別紙2-8）8月1日～8月31日'!C48)+COUNTA('（別紙2-9）9月1日～9月30日'!C48)+COUNTA('（別紙2-7）10月1日～10月31日'!C48)+COUNTA('（別紙2-8）11月1日～11月30日'!C48)+COUNTA('（別紙2-9）12月1日～12月31日'!C48)+COUNTA('（別紙2-10）1月1日～1月31日'!C48)+COUNTA('（別紙2-11）2月1日～2月29日'!C48)+COUNTA('（別紙2-12）3月1日～3月31日'!C48))&gt;0,"○","")</f>
        <v/>
      </c>
      <c r="D48" s="209">
        <f>SUM('（別紙2-1）4月1日～4月30日'!$D48:$AG48)</f>
        <v>0</v>
      </c>
      <c r="E48" s="209">
        <f>SUM('（別紙2-5）5月1日～5月31日'!$D48:$AH48)</f>
        <v>0</v>
      </c>
      <c r="F48" s="209">
        <f>SUM('（別紙2-6）6月1日～6月30日'!$D48:$AG48)</f>
        <v>0</v>
      </c>
      <c r="G48" s="209">
        <f>SUM('（別紙2-7）7月1日～7月31日'!$D48:$AH48)</f>
        <v>0</v>
      </c>
      <c r="H48" s="209">
        <f>SUM('（別紙2-8）8月1日～8月31日'!$D48:$AH48)</f>
        <v>0</v>
      </c>
      <c r="I48" s="209">
        <f>SUM('（別紙2-9）9月1日～9月30日'!$D48:$AG48)</f>
        <v>0</v>
      </c>
      <c r="J48" s="209">
        <f>SUM('（別紙2-7）10月1日～10月31日'!$D48:$AH48)</f>
        <v>0</v>
      </c>
      <c r="K48" s="209">
        <f>SUM('（別紙2-8）11月1日～11月30日'!$D48:$AG48)</f>
        <v>0</v>
      </c>
      <c r="L48" s="209">
        <f>SUM('（別紙2-9）12月1日～12月31日'!$D48:$AH48)</f>
        <v>0</v>
      </c>
      <c r="M48" s="209">
        <f>SUM('（別紙2-10）1月1日～1月31日'!$D48:$AH48)</f>
        <v>0</v>
      </c>
      <c r="N48" s="209">
        <f>SUM('（別紙2-11）2月1日～2月29日'!$D48:$AF48)</f>
        <v>0</v>
      </c>
      <c r="O48" s="209">
        <f>SUM('（別紙2-12）3月1日～3月31日'!$D48:$AG48)</f>
        <v>0</v>
      </c>
      <c r="P48" s="210">
        <f t="shared" si="3"/>
        <v>0</v>
      </c>
      <c r="Q48" s="211" t="str">
        <f t="shared" si="4"/>
        <v/>
      </c>
      <c r="R48" s="211" t="str">
        <f t="shared" si="5"/>
        <v/>
      </c>
      <c r="S48" s="212" t="str">
        <f t="shared" si="6"/>
        <v/>
      </c>
      <c r="T48" s="213">
        <f t="shared" si="9"/>
        <v>0</v>
      </c>
      <c r="U48" s="175" t="str">
        <f>IF('（別紙2-12）3月1日～3月31日'!AI48&gt;15,"×","")</f>
        <v/>
      </c>
      <c r="V48" s="176" t="str">
        <f>IF('（別紙１）チェックリスト'!$B$43="",IF('（別紙2-12）3月1日～3月31日'!AI48&gt;10,"×",""),"")</f>
        <v/>
      </c>
      <c r="W48" s="176" t="str">
        <f>IF(C48="○",IF('（別紙2-12）3月1日～3月31日'!AI48&lt;=7,"","×"),"")</f>
        <v/>
      </c>
      <c r="X48" s="177" t="str">
        <f t="shared" si="8"/>
        <v/>
      </c>
    </row>
    <row r="49" spans="1:24" s="112" customFormat="1" ht="30" customHeight="1" x14ac:dyDescent="0.4">
      <c r="A49" s="64">
        <v>36</v>
      </c>
      <c r="B49" s="105" t="str">
        <f>IF('（別紙2-12）3月1日～3月31日'!B49="","",'（別紙2-12）3月1日～3月31日'!B49)</f>
        <v/>
      </c>
      <c r="C49" s="214" t="str">
        <f>IF((COUNTA('（別紙2-1）4月1日～4月30日'!C49)+COUNTA('（別紙2-5）5月1日～5月31日'!C49)+COUNTA('（別紙2-6）6月1日～6月30日'!C49)+COUNTA('（別紙2-7）7月1日～7月31日'!C49)+COUNTA('（別紙2-8）8月1日～8月31日'!C49)+COUNTA('（別紙2-9）9月1日～9月30日'!C49)+COUNTA('（別紙2-7）10月1日～10月31日'!C49)+COUNTA('（別紙2-8）11月1日～11月30日'!C49)+COUNTA('（別紙2-9）12月1日～12月31日'!C49)+COUNTA('（別紙2-10）1月1日～1月31日'!C49)+COUNTA('（別紙2-11）2月1日～2月29日'!C49)+COUNTA('（別紙2-12）3月1日～3月31日'!C49))&gt;0,"○","")</f>
        <v/>
      </c>
      <c r="D49" s="230">
        <f>SUM('（別紙2-1）4月1日～4月30日'!$D49:$AG49)</f>
        <v>0</v>
      </c>
      <c r="E49" s="230">
        <f>SUM('（別紙2-5）5月1日～5月31日'!$D49:$AH49)</f>
        <v>0</v>
      </c>
      <c r="F49" s="230">
        <f>SUM('（別紙2-6）6月1日～6月30日'!$D49:$AG49)</f>
        <v>0</v>
      </c>
      <c r="G49" s="230">
        <f>SUM('（別紙2-7）7月1日～7月31日'!$D49:$AH49)</f>
        <v>0</v>
      </c>
      <c r="H49" s="230">
        <f>SUM('（別紙2-8）8月1日～8月31日'!$D49:$AH49)</f>
        <v>0</v>
      </c>
      <c r="I49" s="230">
        <f>SUM('（別紙2-9）9月1日～9月30日'!$D49:$AG49)</f>
        <v>0</v>
      </c>
      <c r="J49" s="230">
        <f>SUM('（別紙2-7）10月1日～10月31日'!$D49:$AH49)</f>
        <v>0</v>
      </c>
      <c r="K49" s="230">
        <f>SUM('（別紙2-8）11月1日～11月30日'!$D49:$AG49)</f>
        <v>0</v>
      </c>
      <c r="L49" s="230">
        <f>SUM('（別紙2-9）12月1日～12月31日'!$D49:$AH49)</f>
        <v>0</v>
      </c>
      <c r="M49" s="230">
        <f>SUM('（別紙2-10）1月1日～1月31日'!$D49:$AH49)</f>
        <v>0</v>
      </c>
      <c r="N49" s="230">
        <f>SUM('（別紙2-11）2月1日～2月29日'!$D49:$AF49)</f>
        <v>0</v>
      </c>
      <c r="O49" s="230">
        <f>SUM('（別紙2-12）3月1日～3月31日'!$D49:$AG49)</f>
        <v>0</v>
      </c>
      <c r="P49" s="231">
        <f t="shared" si="3"/>
        <v>0</v>
      </c>
      <c r="Q49" s="232" t="str">
        <f t="shared" si="4"/>
        <v/>
      </c>
      <c r="R49" s="232" t="str">
        <f t="shared" si="5"/>
        <v/>
      </c>
      <c r="S49" s="233" t="str">
        <f t="shared" si="6"/>
        <v/>
      </c>
      <c r="T49" s="234">
        <f t="shared" si="9"/>
        <v>0</v>
      </c>
      <c r="U49" s="178" t="str">
        <f>IF('（別紙2-12）3月1日～3月31日'!AI49&gt;15,"×","")</f>
        <v/>
      </c>
      <c r="V49" s="179" t="str">
        <f>IF('（別紙１）チェックリスト'!$B$43="",IF('（別紙2-12）3月1日～3月31日'!AI49&gt;10,"×",""),"")</f>
        <v/>
      </c>
      <c r="W49" s="179" t="str">
        <f>IF(C49="○",IF('（別紙2-12）3月1日～3月31日'!AI49&lt;=7,"","×"),"")</f>
        <v/>
      </c>
      <c r="X49" s="180" t="str">
        <f t="shared" si="8"/>
        <v/>
      </c>
    </row>
    <row r="50" spans="1:24" s="112" customFormat="1" ht="30" customHeight="1" x14ac:dyDescent="0.4">
      <c r="A50" s="35">
        <v>37</v>
      </c>
      <c r="B50" s="103" t="str">
        <f>IF('（別紙2-12）3月1日～3月31日'!B50="","",'（別紙2-12）3月1日～3月31日'!B50)</f>
        <v/>
      </c>
      <c r="C50" s="202" t="str">
        <f>IF((COUNTA('（別紙2-1）4月1日～4月30日'!C50)+COUNTA('（別紙2-5）5月1日～5月31日'!C50)+COUNTA('（別紙2-6）6月1日～6月30日'!C50)+COUNTA('（別紙2-7）7月1日～7月31日'!C50)+COUNTA('（別紙2-8）8月1日～8月31日'!C50)+COUNTA('（別紙2-9）9月1日～9月30日'!C50)+COUNTA('（別紙2-7）10月1日～10月31日'!C50)+COUNTA('（別紙2-8）11月1日～11月30日'!C50)+COUNTA('（別紙2-9）12月1日～12月31日'!C50)+COUNTA('（別紙2-10）1月1日～1月31日'!C50)+COUNTA('（別紙2-11）2月1日～2月29日'!C50)+COUNTA('（別紙2-12）3月1日～3月31日'!C50))&gt;0,"○","")</f>
        <v/>
      </c>
      <c r="D50" s="220">
        <f>SUM('（別紙2-1）4月1日～4月30日'!$D50:$AG50)</f>
        <v>0</v>
      </c>
      <c r="E50" s="220">
        <f>SUM('（別紙2-5）5月1日～5月31日'!$D50:$AH50)</f>
        <v>0</v>
      </c>
      <c r="F50" s="220">
        <f>SUM('（別紙2-6）6月1日～6月30日'!$D50:$AG50)</f>
        <v>0</v>
      </c>
      <c r="G50" s="220">
        <f>SUM('（別紙2-7）7月1日～7月31日'!$D50:$AH50)</f>
        <v>0</v>
      </c>
      <c r="H50" s="220">
        <f>SUM('（別紙2-8）8月1日～8月31日'!$D50:$AH50)</f>
        <v>0</v>
      </c>
      <c r="I50" s="220">
        <f>SUM('（別紙2-9）9月1日～9月30日'!$D50:$AG50)</f>
        <v>0</v>
      </c>
      <c r="J50" s="220">
        <f>SUM('（別紙2-7）10月1日～10月31日'!$D50:$AH50)</f>
        <v>0</v>
      </c>
      <c r="K50" s="220">
        <f>SUM('（別紙2-8）11月1日～11月30日'!$D50:$AG50)</f>
        <v>0</v>
      </c>
      <c r="L50" s="220">
        <f>SUM('（別紙2-9）12月1日～12月31日'!$D50:$AH50)</f>
        <v>0</v>
      </c>
      <c r="M50" s="220">
        <f>SUM('（別紙2-10）1月1日～1月31日'!$D50:$AH50)</f>
        <v>0</v>
      </c>
      <c r="N50" s="220">
        <f>SUM('（別紙2-11）2月1日～2月29日'!$D50:$AF50)</f>
        <v>0</v>
      </c>
      <c r="O50" s="220">
        <f>SUM('（別紙2-12）3月1日～3月31日'!$D50:$AG50)</f>
        <v>0</v>
      </c>
      <c r="P50" s="221">
        <f t="shared" si="3"/>
        <v>0</v>
      </c>
      <c r="Q50" s="222" t="str">
        <f t="shared" si="4"/>
        <v/>
      </c>
      <c r="R50" s="222" t="str">
        <f t="shared" si="5"/>
        <v/>
      </c>
      <c r="S50" s="223" t="str">
        <f t="shared" si="6"/>
        <v/>
      </c>
      <c r="T50" s="224">
        <f t="shared" si="9"/>
        <v>0</v>
      </c>
      <c r="U50" s="161" t="str">
        <f>IF('（別紙2-12）3月1日～3月31日'!AI50&gt;15,"×","")</f>
        <v/>
      </c>
      <c r="V50" s="158" t="str">
        <f>IF('（別紙１）チェックリスト'!$B$43="",IF('（別紙2-12）3月1日～3月31日'!AI50&gt;10,"×",""),"")</f>
        <v/>
      </c>
      <c r="W50" s="158" t="str">
        <f>IF(C50="○",IF('（別紙2-12）3月1日～3月31日'!AI50&lt;=7,"","×"),"")</f>
        <v/>
      </c>
      <c r="X50" s="162" t="str">
        <f t="shared" si="8"/>
        <v/>
      </c>
    </row>
    <row r="51" spans="1:24" s="112" customFormat="1" ht="30" customHeight="1" x14ac:dyDescent="0.4">
      <c r="A51" s="35">
        <v>38</v>
      </c>
      <c r="B51" s="103" t="str">
        <f>IF('（別紙2-12）3月1日～3月31日'!B51="","",'（別紙2-12）3月1日～3月31日'!B51)</f>
        <v/>
      </c>
      <c r="C51" s="202" t="str">
        <f>IF((COUNTA('（別紙2-1）4月1日～4月30日'!C51)+COUNTA('（別紙2-5）5月1日～5月31日'!C51)+COUNTA('（別紙2-6）6月1日～6月30日'!C51)+COUNTA('（別紙2-7）7月1日～7月31日'!C51)+COUNTA('（別紙2-8）8月1日～8月31日'!C51)+COUNTA('（別紙2-9）9月1日～9月30日'!C51)+COUNTA('（別紙2-7）10月1日～10月31日'!C51)+COUNTA('（別紙2-8）11月1日～11月30日'!C51)+COUNTA('（別紙2-9）12月1日～12月31日'!C51)+COUNTA('（別紙2-10）1月1日～1月31日'!C51)+COUNTA('（別紙2-11）2月1日～2月29日'!C51)+COUNTA('（別紙2-12）3月1日～3月31日'!C51))&gt;0,"○","")</f>
        <v/>
      </c>
      <c r="D51" s="220">
        <f>SUM('（別紙2-1）4月1日～4月30日'!$D51:$AG51)</f>
        <v>0</v>
      </c>
      <c r="E51" s="220">
        <f>SUM('（別紙2-5）5月1日～5月31日'!$D51:$AH51)</f>
        <v>0</v>
      </c>
      <c r="F51" s="220">
        <f>SUM('（別紙2-6）6月1日～6月30日'!$D51:$AG51)</f>
        <v>0</v>
      </c>
      <c r="G51" s="220">
        <f>SUM('（別紙2-7）7月1日～7月31日'!$D51:$AH51)</f>
        <v>0</v>
      </c>
      <c r="H51" s="220">
        <f>SUM('（別紙2-8）8月1日～8月31日'!$D51:$AH51)</f>
        <v>0</v>
      </c>
      <c r="I51" s="220">
        <f>SUM('（別紙2-9）9月1日～9月30日'!$D51:$AG51)</f>
        <v>0</v>
      </c>
      <c r="J51" s="220">
        <f>SUM('（別紙2-7）10月1日～10月31日'!$D51:$AH51)</f>
        <v>0</v>
      </c>
      <c r="K51" s="220">
        <f>SUM('（別紙2-8）11月1日～11月30日'!$D51:$AG51)</f>
        <v>0</v>
      </c>
      <c r="L51" s="220">
        <f>SUM('（別紙2-9）12月1日～12月31日'!$D51:$AH51)</f>
        <v>0</v>
      </c>
      <c r="M51" s="220">
        <f>SUM('（別紙2-10）1月1日～1月31日'!$D51:$AH51)</f>
        <v>0</v>
      </c>
      <c r="N51" s="220">
        <f>SUM('（別紙2-11）2月1日～2月29日'!$D51:$AF51)</f>
        <v>0</v>
      </c>
      <c r="O51" s="220">
        <f>SUM('（別紙2-12）3月1日～3月31日'!$D51:$AG51)</f>
        <v>0</v>
      </c>
      <c r="P51" s="221">
        <f t="shared" si="3"/>
        <v>0</v>
      </c>
      <c r="Q51" s="222" t="str">
        <f t="shared" si="4"/>
        <v/>
      </c>
      <c r="R51" s="222" t="str">
        <f t="shared" si="5"/>
        <v/>
      </c>
      <c r="S51" s="223" t="str">
        <f t="shared" si="6"/>
        <v/>
      </c>
      <c r="T51" s="224">
        <f t="shared" si="9"/>
        <v>0</v>
      </c>
      <c r="U51" s="161" t="str">
        <f>IF('（別紙2-12）3月1日～3月31日'!AI51&gt;15,"×","")</f>
        <v/>
      </c>
      <c r="V51" s="158" t="str">
        <f>IF('（別紙１）チェックリスト'!$B$43="",IF('（別紙2-12）3月1日～3月31日'!AI51&gt;10,"×",""),"")</f>
        <v/>
      </c>
      <c r="W51" s="158" t="str">
        <f>IF(C51="○",IF('（別紙2-12）3月1日～3月31日'!AI51&lt;=7,"","×"),"")</f>
        <v/>
      </c>
      <c r="X51" s="162" t="str">
        <f t="shared" si="8"/>
        <v/>
      </c>
    </row>
    <row r="52" spans="1:24" s="112" customFormat="1" ht="30" customHeight="1" x14ac:dyDescent="0.4">
      <c r="A52" s="35">
        <v>39</v>
      </c>
      <c r="B52" s="103" t="str">
        <f>IF('（別紙2-12）3月1日～3月31日'!B52="","",'（別紙2-12）3月1日～3月31日'!B52)</f>
        <v/>
      </c>
      <c r="C52" s="202" t="str">
        <f>IF((COUNTA('（別紙2-1）4月1日～4月30日'!C52)+COUNTA('（別紙2-5）5月1日～5月31日'!C52)+COUNTA('（別紙2-6）6月1日～6月30日'!C52)+COUNTA('（別紙2-7）7月1日～7月31日'!C52)+COUNTA('（別紙2-8）8月1日～8月31日'!C52)+COUNTA('（別紙2-9）9月1日～9月30日'!C52)+COUNTA('（別紙2-7）10月1日～10月31日'!C52)+COUNTA('（別紙2-8）11月1日～11月30日'!C52)+COUNTA('（別紙2-9）12月1日～12月31日'!C52)+COUNTA('（別紙2-10）1月1日～1月31日'!C52)+COUNTA('（別紙2-11）2月1日～2月29日'!C52)+COUNTA('（別紙2-12）3月1日～3月31日'!C52))&gt;0,"○","")</f>
        <v/>
      </c>
      <c r="D52" s="220">
        <f>SUM('（別紙2-1）4月1日～4月30日'!$D52:$AG52)</f>
        <v>0</v>
      </c>
      <c r="E52" s="220">
        <f>SUM('（別紙2-5）5月1日～5月31日'!$D52:$AH52)</f>
        <v>0</v>
      </c>
      <c r="F52" s="220">
        <f>SUM('（別紙2-6）6月1日～6月30日'!$D52:$AG52)</f>
        <v>0</v>
      </c>
      <c r="G52" s="220">
        <f>SUM('（別紙2-7）7月1日～7月31日'!$D52:$AH52)</f>
        <v>0</v>
      </c>
      <c r="H52" s="220">
        <f>SUM('（別紙2-8）8月1日～8月31日'!$D52:$AH52)</f>
        <v>0</v>
      </c>
      <c r="I52" s="220">
        <f>SUM('（別紙2-9）9月1日～9月30日'!$D52:$AG52)</f>
        <v>0</v>
      </c>
      <c r="J52" s="220">
        <f>SUM('（別紙2-7）10月1日～10月31日'!$D52:$AH52)</f>
        <v>0</v>
      </c>
      <c r="K52" s="220">
        <f>SUM('（別紙2-8）11月1日～11月30日'!$D52:$AG52)</f>
        <v>0</v>
      </c>
      <c r="L52" s="220">
        <f>SUM('（別紙2-9）12月1日～12月31日'!$D52:$AH52)</f>
        <v>0</v>
      </c>
      <c r="M52" s="220">
        <f>SUM('（別紙2-10）1月1日～1月31日'!$D52:$AH52)</f>
        <v>0</v>
      </c>
      <c r="N52" s="220">
        <f>SUM('（別紙2-11）2月1日～2月29日'!$D52:$AF52)</f>
        <v>0</v>
      </c>
      <c r="O52" s="220">
        <f>SUM('（別紙2-12）3月1日～3月31日'!$D52:$AG52)</f>
        <v>0</v>
      </c>
      <c r="P52" s="221">
        <f t="shared" si="3"/>
        <v>0</v>
      </c>
      <c r="Q52" s="222" t="str">
        <f t="shared" si="4"/>
        <v/>
      </c>
      <c r="R52" s="222" t="str">
        <f t="shared" si="5"/>
        <v/>
      </c>
      <c r="S52" s="223" t="str">
        <f t="shared" si="6"/>
        <v/>
      </c>
      <c r="T52" s="224">
        <f t="shared" si="9"/>
        <v>0</v>
      </c>
      <c r="U52" s="161" t="str">
        <f>IF('（別紙2-12）3月1日～3月31日'!AI52&gt;15,"×","")</f>
        <v/>
      </c>
      <c r="V52" s="158" t="str">
        <f>IF('（別紙１）チェックリスト'!$B$43="",IF('（別紙2-12）3月1日～3月31日'!AI52&gt;10,"×",""),"")</f>
        <v/>
      </c>
      <c r="W52" s="158" t="str">
        <f>IF(C52="○",IF('（別紙2-12）3月1日～3月31日'!AI52&lt;=7,"","×"),"")</f>
        <v/>
      </c>
      <c r="X52" s="162" t="str">
        <f t="shared" si="8"/>
        <v/>
      </c>
    </row>
    <row r="53" spans="1:24" s="112" customFormat="1" ht="30" customHeight="1" thickBot="1" x14ac:dyDescent="0.45">
      <c r="A53" s="35">
        <v>40</v>
      </c>
      <c r="B53" s="104" t="str">
        <f>IF('（別紙2-12）3月1日～3月31日'!B53="","",'（別紙2-12）3月1日～3月31日'!B53)</f>
        <v/>
      </c>
      <c r="C53" s="208" t="str">
        <f>IF((COUNTA('（別紙2-1）4月1日～4月30日'!C53)+COUNTA('（別紙2-5）5月1日～5月31日'!C53)+COUNTA('（別紙2-6）6月1日～6月30日'!C53)+COUNTA('（別紙2-7）7月1日～7月31日'!C53)+COUNTA('（別紙2-8）8月1日～8月31日'!C53)+COUNTA('（別紙2-9）9月1日～9月30日'!C53)+COUNTA('（別紙2-7）10月1日～10月31日'!C53)+COUNTA('（別紙2-8）11月1日～11月30日'!C53)+COUNTA('（別紙2-9）12月1日～12月31日'!C53)+COUNTA('（別紙2-10）1月1日～1月31日'!C53)+COUNTA('（別紙2-11）2月1日～2月29日'!C53)+COUNTA('（別紙2-12）3月1日～3月31日'!C53))&gt;0,"○","")</f>
        <v/>
      </c>
      <c r="D53" s="220">
        <f>SUM('（別紙2-1）4月1日～4月30日'!$D53:$AG53)</f>
        <v>0</v>
      </c>
      <c r="E53" s="220">
        <f>SUM('（別紙2-5）5月1日～5月31日'!$D53:$AH53)</f>
        <v>0</v>
      </c>
      <c r="F53" s="220">
        <f>SUM('（別紙2-6）6月1日～6月30日'!$D53:$AG53)</f>
        <v>0</v>
      </c>
      <c r="G53" s="220">
        <f>SUM('（別紙2-7）7月1日～7月31日'!$D53:$AH53)</f>
        <v>0</v>
      </c>
      <c r="H53" s="220">
        <f>SUM('（別紙2-8）8月1日～8月31日'!$D53:$AH53)</f>
        <v>0</v>
      </c>
      <c r="I53" s="220">
        <f>SUM('（別紙2-9）9月1日～9月30日'!$D53:$AG53)</f>
        <v>0</v>
      </c>
      <c r="J53" s="220">
        <f>SUM('（別紙2-7）10月1日～10月31日'!$D53:$AH53)</f>
        <v>0</v>
      </c>
      <c r="K53" s="220">
        <f>SUM('（別紙2-8）11月1日～11月30日'!$D53:$AG53)</f>
        <v>0</v>
      </c>
      <c r="L53" s="220">
        <f>SUM('（別紙2-9）12月1日～12月31日'!$D53:$AH53)</f>
        <v>0</v>
      </c>
      <c r="M53" s="220">
        <f>SUM('（別紙2-10）1月1日～1月31日'!$D53:$AH53)</f>
        <v>0</v>
      </c>
      <c r="N53" s="220">
        <f>SUM('（別紙2-11）2月1日～2月29日'!$D53:$AF53)</f>
        <v>0</v>
      </c>
      <c r="O53" s="220">
        <f>SUM('（別紙2-12）3月1日～3月31日'!$D53:$AG53)</f>
        <v>0</v>
      </c>
      <c r="P53" s="221">
        <f t="shared" si="3"/>
        <v>0</v>
      </c>
      <c r="Q53" s="222" t="str">
        <f t="shared" si="4"/>
        <v/>
      </c>
      <c r="R53" s="222" t="str">
        <f t="shared" si="5"/>
        <v/>
      </c>
      <c r="S53" s="223" t="str">
        <f t="shared" si="6"/>
        <v/>
      </c>
      <c r="T53" s="224">
        <f t="shared" si="9"/>
        <v>0</v>
      </c>
      <c r="U53" s="165" t="str">
        <f>IF('（別紙2-12）3月1日～3月31日'!AI53&gt;15,"×","")</f>
        <v/>
      </c>
      <c r="V53" s="166" t="str">
        <f>IF('（別紙１）チェックリスト'!$B$43="",IF('（別紙2-12）3月1日～3月31日'!AI53&gt;10,"×",""),"")</f>
        <v/>
      </c>
      <c r="W53" s="166" t="str">
        <f>IF(C53="○",IF('（別紙2-12）3月1日～3月31日'!AI53&lt;=7,"","×"),"")</f>
        <v/>
      </c>
      <c r="X53" s="167" t="str">
        <f t="shared" si="8"/>
        <v/>
      </c>
    </row>
    <row r="54" spans="1:24" s="112" customFormat="1" ht="30" customHeight="1" x14ac:dyDescent="0.4">
      <c r="A54" s="71">
        <v>41</v>
      </c>
      <c r="B54" s="105" t="str">
        <f>IF('（別紙2-12）3月1日～3月31日'!B54="","",'（別紙2-12）3月1日～3月31日'!B54)</f>
        <v/>
      </c>
      <c r="C54" s="214" t="str">
        <f>IF((COUNTA('（別紙2-1）4月1日～4月30日'!C54)+COUNTA('（別紙2-5）5月1日～5月31日'!C54)+COUNTA('（別紙2-6）6月1日～6月30日'!C54)+COUNTA('（別紙2-7）7月1日～7月31日'!C54)+COUNTA('（別紙2-8）8月1日～8月31日'!C54)+COUNTA('（別紙2-9）9月1日～9月30日'!C54)+COUNTA('（別紙2-7）10月1日～10月31日'!C54)+COUNTA('（別紙2-8）11月1日～11月30日'!C54)+COUNTA('（別紙2-9）12月1日～12月31日'!C54)+COUNTA('（別紙2-10）1月1日～1月31日'!C54)+COUNTA('（別紙2-11）2月1日～2月29日'!C54)+COUNTA('（別紙2-12）3月1日～3月31日'!C54))&gt;0,"○","")</f>
        <v/>
      </c>
      <c r="D54" s="225">
        <f>SUM('（別紙2-1）4月1日～4月30日'!$D54:$AG54)</f>
        <v>0</v>
      </c>
      <c r="E54" s="225">
        <f>SUM('（別紙2-5）5月1日～5月31日'!$D54:$AH54)</f>
        <v>0</v>
      </c>
      <c r="F54" s="225">
        <f>SUM('（別紙2-6）6月1日～6月30日'!$D54:$AG54)</f>
        <v>0</v>
      </c>
      <c r="G54" s="225">
        <f>SUM('（別紙2-7）7月1日～7月31日'!$D54:$AH54)</f>
        <v>0</v>
      </c>
      <c r="H54" s="225">
        <f>SUM('（別紙2-8）8月1日～8月31日'!$D54:$AH54)</f>
        <v>0</v>
      </c>
      <c r="I54" s="225">
        <f>SUM('（別紙2-9）9月1日～9月30日'!$D54:$AG54)</f>
        <v>0</v>
      </c>
      <c r="J54" s="225">
        <f>SUM('（別紙2-7）10月1日～10月31日'!$D54:$AH54)</f>
        <v>0</v>
      </c>
      <c r="K54" s="225">
        <f>SUM('（別紙2-8）11月1日～11月30日'!$D54:$AG54)</f>
        <v>0</v>
      </c>
      <c r="L54" s="225">
        <f>SUM('（別紙2-9）12月1日～12月31日'!$D54:$AH54)</f>
        <v>0</v>
      </c>
      <c r="M54" s="225">
        <f>SUM('（別紙2-10）1月1日～1月31日'!$D54:$AH54)</f>
        <v>0</v>
      </c>
      <c r="N54" s="225">
        <f>SUM('（別紙2-11）2月1日～2月29日'!$D54:$AF54)</f>
        <v>0</v>
      </c>
      <c r="O54" s="225">
        <f>SUM('（別紙2-12）3月1日～3月31日'!$D54:$AG54)</f>
        <v>0</v>
      </c>
      <c r="P54" s="226">
        <f t="shared" si="3"/>
        <v>0</v>
      </c>
      <c r="Q54" s="227" t="str">
        <f t="shared" si="4"/>
        <v/>
      </c>
      <c r="R54" s="227" t="str">
        <f t="shared" si="5"/>
        <v/>
      </c>
      <c r="S54" s="228" t="str">
        <f t="shared" si="6"/>
        <v/>
      </c>
      <c r="T54" s="229">
        <f t="shared" si="9"/>
        <v>0</v>
      </c>
      <c r="U54" s="172" t="str">
        <f>IF('（別紙2-12）3月1日～3月31日'!AI54&gt;15,"×","")</f>
        <v/>
      </c>
      <c r="V54" s="173" t="str">
        <f>IF('（別紙１）チェックリスト'!$B$43="",IF('（別紙2-12）3月1日～3月31日'!AI54&gt;10,"×",""),"")</f>
        <v/>
      </c>
      <c r="W54" s="173" t="str">
        <f>IF(C54="○",IF('（別紙2-12）3月1日～3月31日'!AI54&lt;=7,"","×"),"")</f>
        <v/>
      </c>
      <c r="X54" s="174" t="str">
        <f t="shared" si="8"/>
        <v/>
      </c>
    </row>
    <row r="55" spans="1:24" s="112" customFormat="1" ht="30" customHeight="1" x14ac:dyDescent="0.4">
      <c r="A55" s="35">
        <v>42</v>
      </c>
      <c r="B55" s="103" t="str">
        <f>IF('（別紙2-12）3月1日～3月31日'!B55="","",'（別紙2-12）3月1日～3月31日'!B55)</f>
        <v/>
      </c>
      <c r="C55" s="202" t="str">
        <f>IF((COUNTA('（別紙2-1）4月1日～4月30日'!C55)+COUNTA('（別紙2-5）5月1日～5月31日'!C55)+COUNTA('（別紙2-6）6月1日～6月30日'!C55)+COUNTA('（別紙2-7）7月1日～7月31日'!C55)+COUNTA('（別紙2-8）8月1日～8月31日'!C55)+COUNTA('（別紙2-9）9月1日～9月30日'!C55)+COUNTA('（別紙2-7）10月1日～10月31日'!C55)+COUNTA('（別紙2-8）11月1日～11月30日'!C55)+COUNTA('（別紙2-9）12月1日～12月31日'!C55)+COUNTA('（別紙2-10）1月1日～1月31日'!C55)+COUNTA('（別紙2-11）2月1日～2月29日'!C55)+COUNTA('（別紙2-12）3月1日～3月31日'!C55))&gt;0,"○","")</f>
        <v/>
      </c>
      <c r="D55" s="220">
        <f>SUM('（別紙2-1）4月1日～4月30日'!$D55:$AG55)</f>
        <v>0</v>
      </c>
      <c r="E55" s="220">
        <f>SUM('（別紙2-5）5月1日～5月31日'!$D55:$AH55)</f>
        <v>0</v>
      </c>
      <c r="F55" s="220">
        <f>SUM('（別紙2-6）6月1日～6月30日'!$D55:$AG55)</f>
        <v>0</v>
      </c>
      <c r="G55" s="220">
        <f>SUM('（別紙2-7）7月1日～7月31日'!$D55:$AH55)</f>
        <v>0</v>
      </c>
      <c r="H55" s="220">
        <f>SUM('（別紙2-8）8月1日～8月31日'!$D55:$AH55)</f>
        <v>0</v>
      </c>
      <c r="I55" s="220">
        <f>SUM('（別紙2-9）9月1日～9月30日'!$D55:$AG55)</f>
        <v>0</v>
      </c>
      <c r="J55" s="220">
        <f>SUM('（別紙2-7）10月1日～10月31日'!$D55:$AH55)</f>
        <v>0</v>
      </c>
      <c r="K55" s="220">
        <f>SUM('（別紙2-8）11月1日～11月30日'!$D55:$AG55)</f>
        <v>0</v>
      </c>
      <c r="L55" s="220">
        <f>SUM('（別紙2-9）12月1日～12月31日'!$D55:$AH55)</f>
        <v>0</v>
      </c>
      <c r="M55" s="220">
        <f>SUM('（別紙2-10）1月1日～1月31日'!$D55:$AH55)</f>
        <v>0</v>
      </c>
      <c r="N55" s="220">
        <f>SUM('（別紙2-11）2月1日～2月29日'!$D55:$AF55)</f>
        <v>0</v>
      </c>
      <c r="O55" s="220">
        <f>SUM('（別紙2-12）3月1日～3月31日'!$D55:$AG55)</f>
        <v>0</v>
      </c>
      <c r="P55" s="221">
        <f t="shared" si="3"/>
        <v>0</v>
      </c>
      <c r="Q55" s="222" t="str">
        <f t="shared" si="4"/>
        <v/>
      </c>
      <c r="R55" s="222" t="str">
        <f t="shared" si="5"/>
        <v/>
      </c>
      <c r="S55" s="223" t="str">
        <f t="shared" si="6"/>
        <v/>
      </c>
      <c r="T55" s="224">
        <f t="shared" si="9"/>
        <v>0</v>
      </c>
      <c r="U55" s="161" t="str">
        <f>IF('（別紙2-12）3月1日～3月31日'!AI55&gt;15,"×","")</f>
        <v/>
      </c>
      <c r="V55" s="158" t="str">
        <f>IF('（別紙１）チェックリスト'!$B$43="",IF('（別紙2-12）3月1日～3月31日'!AI55&gt;10,"×",""),"")</f>
        <v/>
      </c>
      <c r="W55" s="158" t="str">
        <f>IF(C55="○",IF('（別紙2-12）3月1日～3月31日'!AI55&lt;=7,"","×"),"")</f>
        <v/>
      </c>
      <c r="X55" s="162" t="str">
        <f t="shared" si="8"/>
        <v/>
      </c>
    </row>
    <row r="56" spans="1:24" s="112" customFormat="1" ht="30" customHeight="1" x14ac:dyDescent="0.4">
      <c r="A56" s="35">
        <v>43</v>
      </c>
      <c r="B56" s="103" t="str">
        <f>IF('（別紙2-12）3月1日～3月31日'!B56="","",'（別紙2-12）3月1日～3月31日'!B56)</f>
        <v/>
      </c>
      <c r="C56" s="202" t="str">
        <f>IF((COUNTA('（別紙2-1）4月1日～4月30日'!C56)+COUNTA('（別紙2-5）5月1日～5月31日'!C56)+COUNTA('（別紙2-6）6月1日～6月30日'!C56)+COUNTA('（別紙2-7）7月1日～7月31日'!C56)+COUNTA('（別紙2-8）8月1日～8月31日'!C56)+COUNTA('（別紙2-9）9月1日～9月30日'!C56)+COUNTA('（別紙2-7）10月1日～10月31日'!C56)+COUNTA('（別紙2-8）11月1日～11月30日'!C56)+COUNTA('（別紙2-9）12月1日～12月31日'!C56)+COUNTA('（別紙2-10）1月1日～1月31日'!C56)+COUNTA('（別紙2-11）2月1日～2月29日'!C56)+COUNTA('（別紙2-12）3月1日～3月31日'!C56))&gt;0,"○","")</f>
        <v/>
      </c>
      <c r="D56" s="220">
        <f>SUM('（別紙2-1）4月1日～4月30日'!$D56:$AG56)</f>
        <v>0</v>
      </c>
      <c r="E56" s="220">
        <f>SUM('（別紙2-5）5月1日～5月31日'!$D56:$AH56)</f>
        <v>0</v>
      </c>
      <c r="F56" s="220">
        <f>SUM('（別紙2-6）6月1日～6月30日'!$D56:$AG56)</f>
        <v>0</v>
      </c>
      <c r="G56" s="220">
        <f>SUM('（別紙2-7）7月1日～7月31日'!$D56:$AH56)</f>
        <v>0</v>
      </c>
      <c r="H56" s="220">
        <f>SUM('（別紙2-8）8月1日～8月31日'!$D56:$AH56)</f>
        <v>0</v>
      </c>
      <c r="I56" s="220">
        <f>SUM('（別紙2-9）9月1日～9月30日'!$D56:$AG56)</f>
        <v>0</v>
      </c>
      <c r="J56" s="220">
        <f>SUM('（別紙2-7）10月1日～10月31日'!$D56:$AH56)</f>
        <v>0</v>
      </c>
      <c r="K56" s="220">
        <f>SUM('（別紙2-8）11月1日～11月30日'!$D56:$AG56)</f>
        <v>0</v>
      </c>
      <c r="L56" s="220">
        <f>SUM('（別紙2-9）12月1日～12月31日'!$D56:$AH56)</f>
        <v>0</v>
      </c>
      <c r="M56" s="220">
        <f>SUM('（別紙2-10）1月1日～1月31日'!$D56:$AH56)</f>
        <v>0</v>
      </c>
      <c r="N56" s="220">
        <f>SUM('（別紙2-11）2月1日～2月29日'!$D56:$AF56)</f>
        <v>0</v>
      </c>
      <c r="O56" s="220">
        <f>SUM('（別紙2-12）3月1日～3月31日'!$D56:$AG56)</f>
        <v>0</v>
      </c>
      <c r="P56" s="221">
        <f t="shared" si="3"/>
        <v>0</v>
      </c>
      <c r="Q56" s="222" t="str">
        <f t="shared" si="4"/>
        <v/>
      </c>
      <c r="R56" s="222" t="str">
        <f t="shared" si="5"/>
        <v/>
      </c>
      <c r="S56" s="223" t="str">
        <f t="shared" si="6"/>
        <v/>
      </c>
      <c r="T56" s="224">
        <f t="shared" si="9"/>
        <v>0</v>
      </c>
      <c r="U56" s="161" t="str">
        <f>IF('（別紙2-12）3月1日～3月31日'!AI56&gt;15,"×","")</f>
        <v/>
      </c>
      <c r="V56" s="158" t="str">
        <f>IF('（別紙１）チェックリスト'!$B$43="",IF('（別紙2-12）3月1日～3月31日'!AI56&gt;10,"×",""),"")</f>
        <v/>
      </c>
      <c r="W56" s="158" t="str">
        <f>IF(C56="○",IF('（別紙2-12）3月1日～3月31日'!AI56&lt;=7,"","×"),"")</f>
        <v/>
      </c>
      <c r="X56" s="162" t="str">
        <f t="shared" si="8"/>
        <v/>
      </c>
    </row>
    <row r="57" spans="1:24" s="112" customFormat="1" ht="30" customHeight="1" x14ac:dyDescent="0.4">
      <c r="A57" s="35">
        <v>44</v>
      </c>
      <c r="B57" s="103" t="str">
        <f>IF('（別紙2-12）3月1日～3月31日'!B57="","",'（別紙2-12）3月1日～3月31日'!B57)</f>
        <v/>
      </c>
      <c r="C57" s="202" t="str">
        <f>IF((COUNTA('（別紙2-1）4月1日～4月30日'!C57)+COUNTA('（別紙2-5）5月1日～5月31日'!C57)+COUNTA('（別紙2-6）6月1日～6月30日'!C57)+COUNTA('（別紙2-7）7月1日～7月31日'!C57)+COUNTA('（別紙2-8）8月1日～8月31日'!C57)+COUNTA('（別紙2-9）9月1日～9月30日'!C57)+COUNTA('（別紙2-7）10月1日～10月31日'!C57)+COUNTA('（別紙2-8）11月1日～11月30日'!C57)+COUNTA('（別紙2-9）12月1日～12月31日'!C57)+COUNTA('（別紙2-10）1月1日～1月31日'!C57)+COUNTA('（別紙2-11）2月1日～2月29日'!C57)+COUNTA('（別紙2-12）3月1日～3月31日'!C57))&gt;0,"○","")</f>
        <v/>
      </c>
      <c r="D57" s="220">
        <f>SUM('（別紙2-1）4月1日～4月30日'!$D57:$AG57)</f>
        <v>0</v>
      </c>
      <c r="E57" s="220">
        <f>SUM('（別紙2-5）5月1日～5月31日'!$D57:$AH57)</f>
        <v>0</v>
      </c>
      <c r="F57" s="220">
        <f>SUM('（別紙2-6）6月1日～6月30日'!$D57:$AG57)</f>
        <v>0</v>
      </c>
      <c r="G57" s="220">
        <f>SUM('（別紙2-7）7月1日～7月31日'!$D57:$AH57)</f>
        <v>0</v>
      </c>
      <c r="H57" s="220">
        <f>SUM('（別紙2-8）8月1日～8月31日'!$D57:$AH57)</f>
        <v>0</v>
      </c>
      <c r="I57" s="220">
        <f>SUM('（別紙2-9）9月1日～9月30日'!$D57:$AG57)</f>
        <v>0</v>
      </c>
      <c r="J57" s="220">
        <f>SUM('（別紙2-7）10月1日～10月31日'!$D57:$AH57)</f>
        <v>0</v>
      </c>
      <c r="K57" s="220">
        <f>SUM('（別紙2-8）11月1日～11月30日'!$D57:$AG57)</f>
        <v>0</v>
      </c>
      <c r="L57" s="220">
        <f>SUM('（別紙2-9）12月1日～12月31日'!$D57:$AH57)</f>
        <v>0</v>
      </c>
      <c r="M57" s="220">
        <f>SUM('（別紙2-10）1月1日～1月31日'!$D57:$AH57)</f>
        <v>0</v>
      </c>
      <c r="N57" s="220">
        <f>SUM('（別紙2-11）2月1日～2月29日'!$D57:$AF57)</f>
        <v>0</v>
      </c>
      <c r="O57" s="220">
        <f>SUM('（別紙2-12）3月1日～3月31日'!$D57:$AG57)</f>
        <v>0</v>
      </c>
      <c r="P57" s="221">
        <f t="shared" si="3"/>
        <v>0</v>
      </c>
      <c r="Q57" s="222" t="str">
        <f t="shared" si="4"/>
        <v/>
      </c>
      <c r="R57" s="222" t="str">
        <f t="shared" si="5"/>
        <v/>
      </c>
      <c r="S57" s="223" t="str">
        <f t="shared" si="6"/>
        <v/>
      </c>
      <c r="T57" s="224">
        <f t="shared" si="9"/>
        <v>0</v>
      </c>
      <c r="U57" s="161" t="str">
        <f>IF('（別紙2-12）3月1日～3月31日'!AI57&gt;15,"×","")</f>
        <v/>
      </c>
      <c r="V57" s="158" t="str">
        <f>IF('（別紙１）チェックリスト'!$B$43="",IF('（別紙2-12）3月1日～3月31日'!AI57&gt;10,"×",""),"")</f>
        <v/>
      </c>
      <c r="W57" s="158" t="str">
        <f>IF(C57="○",IF('（別紙2-12）3月1日～3月31日'!AI57&lt;=7,"","×"),"")</f>
        <v/>
      </c>
      <c r="X57" s="162" t="str">
        <f t="shared" si="8"/>
        <v/>
      </c>
    </row>
    <row r="58" spans="1:24" s="112" customFormat="1" ht="30" customHeight="1" thickBot="1" x14ac:dyDescent="0.45">
      <c r="A58" s="37">
        <v>45</v>
      </c>
      <c r="B58" s="104" t="str">
        <f>IF('（別紙2-12）3月1日～3月31日'!B58="","",'（別紙2-12）3月1日～3月31日'!B58)</f>
        <v/>
      </c>
      <c r="C58" s="208" t="str">
        <f>IF((COUNTA('（別紙2-1）4月1日～4月30日'!C58)+COUNTA('（別紙2-5）5月1日～5月31日'!C58)+COUNTA('（別紙2-6）6月1日～6月30日'!C58)+COUNTA('（別紙2-7）7月1日～7月31日'!C58)+COUNTA('（別紙2-8）8月1日～8月31日'!C58)+COUNTA('（別紙2-9）9月1日～9月30日'!C58)+COUNTA('（別紙2-7）10月1日～10月31日'!C58)+COUNTA('（別紙2-8）11月1日～11月30日'!C58)+COUNTA('（別紙2-9）12月1日～12月31日'!C58)+COUNTA('（別紙2-10）1月1日～1月31日'!C58)+COUNTA('（別紙2-11）2月1日～2月29日'!C58)+COUNTA('（別紙2-12）3月1日～3月31日'!C58))&gt;0,"○","")</f>
        <v/>
      </c>
      <c r="D58" s="209">
        <f>SUM('（別紙2-1）4月1日～4月30日'!$D58:$AG58)</f>
        <v>0</v>
      </c>
      <c r="E58" s="209">
        <f>SUM('（別紙2-5）5月1日～5月31日'!$D58:$AH58)</f>
        <v>0</v>
      </c>
      <c r="F58" s="209">
        <f>SUM('（別紙2-6）6月1日～6月30日'!$D58:$AG58)</f>
        <v>0</v>
      </c>
      <c r="G58" s="209">
        <f>SUM('（別紙2-7）7月1日～7月31日'!$D58:$AH58)</f>
        <v>0</v>
      </c>
      <c r="H58" s="209">
        <f>SUM('（別紙2-8）8月1日～8月31日'!$D58:$AH58)</f>
        <v>0</v>
      </c>
      <c r="I58" s="209">
        <f>SUM('（別紙2-9）9月1日～9月30日'!$D58:$AG58)</f>
        <v>0</v>
      </c>
      <c r="J58" s="209">
        <f>SUM('（別紙2-7）10月1日～10月31日'!$D58:$AH58)</f>
        <v>0</v>
      </c>
      <c r="K58" s="209">
        <f>SUM('（別紙2-8）11月1日～11月30日'!$D58:$AG58)</f>
        <v>0</v>
      </c>
      <c r="L58" s="209">
        <f>SUM('（別紙2-9）12月1日～12月31日'!$D58:$AH58)</f>
        <v>0</v>
      </c>
      <c r="M58" s="209">
        <f>SUM('（別紙2-10）1月1日～1月31日'!$D58:$AH58)</f>
        <v>0</v>
      </c>
      <c r="N58" s="209">
        <f>SUM('（別紙2-11）2月1日～2月29日'!$D58:$AF58)</f>
        <v>0</v>
      </c>
      <c r="O58" s="209">
        <f>SUM('（別紙2-12）3月1日～3月31日'!$D58:$AG58)</f>
        <v>0</v>
      </c>
      <c r="P58" s="210">
        <f t="shared" si="3"/>
        <v>0</v>
      </c>
      <c r="Q58" s="211" t="str">
        <f t="shared" si="4"/>
        <v/>
      </c>
      <c r="R58" s="211" t="str">
        <f t="shared" si="5"/>
        <v/>
      </c>
      <c r="S58" s="212" t="str">
        <f t="shared" si="6"/>
        <v/>
      </c>
      <c r="T58" s="213">
        <f t="shared" si="9"/>
        <v>0</v>
      </c>
      <c r="U58" s="175" t="str">
        <f>IF('（別紙2-12）3月1日～3月31日'!AI58&gt;15,"×","")</f>
        <v/>
      </c>
      <c r="V58" s="176" t="str">
        <f>IF('（別紙１）チェックリスト'!$B$43="",IF('（別紙2-12）3月1日～3月31日'!AI58&gt;10,"×",""),"")</f>
        <v/>
      </c>
      <c r="W58" s="176" t="str">
        <f>IF(C58="○",IF('（別紙2-12）3月1日～3月31日'!AI58&lt;=7,"","×"),"")</f>
        <v/>
      </c>
      <c r="X58" s="177" t="str">
        <f t="shared" si="8"/>
        <v/>
      </c>
    </row>
    <row r="59" spans="1:24" s="112" customFormat="1" ht="30" customHeight="1" x14ac:dyDescent="0.4">
      <c r="A59" s="64">
        <v>46</v>
      </c>
      <c r="B59" s="105" t="str">
        <f>IF('（別紙2-12）3月1日～3月31日'!B59="","",'（別紙2-12）3月1日～3月31日'!B59)</f>
        <v/>
      </c>
      <c r="C59" s="214" t="str">
        <f>IF((COUNTA('（別紙2-1）4月1日～4月30日'!C59)+COUNTA('（別紙2-5）5月1日～5月31日'!C59)+COUNTA('（別紙2-6）6月1日～6月30日'!C59)+COUNTA('（別紙2-7）7月1日～7月31日'!C59)+COUNTA('（別紙2-8）8月1日～8月31日'!C59)+COUNTA('（別紙2-9）9月1日～9月30日'!C59)+COUNTA('（別紙2-7）10月1日～10月31日'!C59)+COUNTA('（別紙2-8）11月1日～11月30日'!C59)+COUNTA('（別紙2-9）12月1日～12月31日'!C59)+COUNTA('（別紙2-10）1月1日～1月31日'!C59)+COUNTA('（別紙2-11）2月1日～2月29日'!C59)+COUNTA('（別紙2-12）3月1日～3月31日'!C59))&gt;0,"○","")</f>
        <v/>
      </c>
      <c r="D59" s="230">
        <f>SUM('（別紙2-1）4月1日～4月30日'!$D59:$AG59)</f>
        <v>0</v>
      </c>
      <c r="E59" s="230">
        <f>SUM('（別紙2-5）5月1日～5月31日'!$D59:$AH59)</f>
        <v>0</v>
      </c>
      <c r="F59" s="230">
        <f>SUM('（別紙2-6）6月1日～6月30日'!$D59:$AG59)</f>
        <v>0</v>
      </c>
      <c r="G59" s="230">
        <f>SUM('（別紙2-7）7月1日～7月31日'!$D59:$AH59)</f>
        <v>0</v>
      </c>
      <c r="H59" s="230">
        <f>SUM('（別紙2-8）8月1日～8月31日'!$D59:$AH59)</f>
        <v>0</v>
      </c>
      <c r="I59" s="230">
        <f>SUM('（別紙2-9）9月1日～9月30日'!$D59:$AG59)</f>
        <v>0</v>
      </c>
      <c r="J59" s="230">
        <f>SUM('（別紙2-7）10月1日～10月31日'!$D59:$AH59)</f>
        <v>0</v>
      </c>
      <c r="K59" s="230">
        <f>SUM('（別紙2-8）11月1日～11月30日'!$D59:$AG59)</f>
        <v>0</v>
      </c>
      <c r="L59" s="230">
        <f>SUM('（別紙2-9）12月1日～12月31日'!$D59:$AH59)</f>
        <v>0</v>
      </c>
      <c r="M59" s="230">
        <f>SUM('（別紙2-10）1月1日～1月31日'!$D59:$AH59)</f>
        <v>0</v>
      </c>
      <c r="N59" s="230">
        <f>SUM('（別紙2-11）2月1日～2月29日'!$D59:$AF59)</f>
        <v>0</v>
      </c>
      <c r="O59" s="230">
        <f>SUM('（別紙2-12）3月1日～3月31日'!$D59:$AG59)</f>
        <v>0</v>
      </c>
      <c r="P59" s="231">
        <f t="shared" si="3"/>
        <v>0</v>
      </c>
      <c r="Q59" s="232" t="str">
        <f t="shared" si="4"/>
        <v/>
      </c>
      <c r="R59" s="232" t="str">
        <f t="shared" si="5"/>
        <v/>
      </c>
      <c r="S59" s="233" t="str">
        <f t="shared" si="6"/>
        <v/>
      </c>
      <c r="T59" s="234">
        <f t="shared" si="9"/>
        <v>0</v>
      </c>
      <c r="U59" s="178" t="str">
        <f>IF('（別紙2-12）3月1日～3月31日'!AI59&gt;15,"×","")</f>
        <v/>
      </c>
      <c r="V59" s="179" t="str">
        <f>IF('（別紙１）チェックリスト'!$B$43="",IF('（別紙2-12）3月1日～3月31日'!AI59&gt;10,"×",""),"")</f>
        <v/>
      </c>
      <c r="W59" s="179" t="str">
        <f>IF(C59="○",IF('（別紙2-12）3月1日～3月31日'!AI59&lt;=7,"","×"),"")</f>
        <v/>
      </c>
      <c r="X59" s="180" t="str">
        <f t="shared" si="8"/>
        <v/>
      </c>
    </row>
    <row r="60" spans="1:24" s="112" customFormat="1" ht="30" customHeight="1" x14ac:dyDescent="0.4">
      <c r="A60" s="35">
        <v>47</v>
      </c>
      <c r="B60" s="103" t="str">
        <f>IF('（別紙2-12）3月1日～3月31日'!B60="","",'（別紙2-12）3月1日～3月31日'!B60)</f>
        <v/>
      </c>
      <c r="C60" s="202" t="str">
        <f>IF((COUNTA('（別紙2-1）4月1日～4月30日'!C60)+COUNTA('（別紙2-5）5月1日～5月31日'!C60)+COUNTA('（別紙2-6）6月1日～6月30日'!C60)+COUNTA('（別紙2-7）7月1日～7月31日'!C60)+COUNTA('（別紙2-8）8月1日～8月31日'!C60)+COUNTA('（別紙2-9）9月1日～9月30日'!C60)+COUNTA('（別紙2-7）10月1日～10月31日'!C60)+COUNTA('（別紙2-8）11月1日～11月30日'!C60)+COUNTA('（別紙2-9）12月1日～12月31日'!C60)+COUNTA('（別紙2-10）1月1日～1月31日'!C60)+COUNTA('（別紙2-11）2月1日～2月29日'!C60)+COUNTA('（別紙2-12）3月1日～3月31日'!C60))&gt;0,"○","")</f>
        <v/>
      </c>
      <c r="D60" s="220">
        <f>SUM('（別紙2-1）4月1日～4月30日'!$D60:$AG60)</f>
        <v>0</v>
      </c>
      <c r="E60" s="220">
        <f>SUM('（別紙2-5）5月1日～5月31日'!$D60:$AH60)</f>
        <v>0</v>
      </c>
      <c r="F60" s="220">
        <f>SUM('（別紙2-6）6月1日～6月30日'!$D60:$AG60)</f>
        <v>0</v>
      </c>
      <c r="G60" s="220">
        <f>SUM('（別紙2-7）7月1日～7月31日'!$D60:$AH60)</f>
        <v>0</v>
      </c>
      <c r="H60" s="220">
        <f>SUM('（別紙2-8）8月1日～8月31日'!$D60:$AH60)</f>
        <v>0</v>
      </c>
      <c r="I60" s="220">
        <f>SUM('（別紙2-9）9月1日～9月30日'!$D60:$AG60)</f>
        <v>0</v>
      </c>
      <c r="J60" s="220">
        <f>SUM('（別紙2-7）10月1日～10月31日'!$D60:$AH60)</f>
        <v>0</v>
      </c>
      <c r="K60" s="220">
        <f>SUM('（別紙2-8）11月1日～11月30日'!$D60:$AG60)</f>
        <v>0</v>
      </c>
      <c r="L60" s="220">
        <f>SUM('（別紙2-9）12月1日～12月31日'!$D60:$AH60)</f>
        <v>0</v>
      </c>
      <c r="M60" s="220">
        <f>SUM('（別紙2-10）1月1日～1月31日'!$D60:$AH60)</f>
        <v>0</v>
      </c>
      <c r="N60" s="220">
        <f>SUM('（別紙2-11）2月1日～2月29日'!$D60:$AF60)</f>
        <v>0</v>
      </c>
      <c r="O60" s="220">
        <f>SUM('（別紙2-12）3月1日～3月31日'!$D60:$AG60)</f>
        <v>0</v>
      </c>
      <c r="P60" s="221">
        <f t="shared" si="3"/>
        <v>0</v>
      </c>
      <c r="Q60" s="222" t="str">
        <f t="shared" si="4"/>
        <v/>
      </c>
      <c r="R60" s="222" t="str">
        <f t="shared" si="5"/>
        <v/>
      </c>
      <c r="S60" s="223" t="str">
        <f t="shared" si="6"/>
        <v/>
      </c>
      <c r="T60" s="224">
        <f t="shared" si="9"/>
        <v>0</v>
      </c>
      <c r="U60" s="161" t="str">
        <f>IF('（別紙2-12）3月1日～3月31日'!AI60&gt;15,"×","")</f>
        <v/>
      </c>
      <c r="V60" s="158" t="str">
        <f>IF('（別紙１）チェックリスト'!$B$43="",IF('（別紙2-12）3月1日～3月31日'!AI60&gt;10,"×",""),"")</f>
        <v/>
      </c>
      <c r="W60" s="158" t="str">
        <f>IF(C60="○",IF('（別紙2-12）3月1日～3月31日'!AI60&lt;=7,"","×"),"")</f>
        <v/>
      </c>
      <c r="X60" s="162" t="str">
        <f t="shared" si="8"/>
        <v/>
      </c>
    </row>
    <row r="61" spans="1:24" s="112" customFormat="1" ht="30" customHeight="1" x14ac:dyDescent="0.4">
      <c r="A61" s="35">
        <v>48</v>
      </c>
      <c r="B61" s="103" t="str">
        <f>IF('（別紙2-12）3月1日～3月31日'!B61="","",'（別紙2-12）3月1日～3月31日'!B61)</f>
        <v/>
      </c>
      <c r="C61" s="202" t="str">
        <f>IF((COUNTA('（別紙2-1）4月1日～4月30日'!C61)+COUNTA('（別紙2-5）5月1日～5月31日'!C61)+COUNTA('（別紙2-6）6月1日～6月30日'!C61)+COUNTA('（別紙2-7）7月1日～7月31日'!C61)+COUNTA('（別紙2-8）8月1日～8月31日'!C61)+COUNTA('（別紙2-9）9月1日～9月30日'!C61)+COUNTA('（別紙2-7）10月1日～10月31日'!C61)+COUNTA('（別紙2-8）11月1日～11月30日'!C61)+COUNTA('（別紙2-9）12月1日～12月31日'!C61)+COUNTA('（別紙2-10）1月1日～1月31日'!C61)+COUNTA('（別紙2-11）2月1日～2月29日'!C61)+COUNTA('（別紙2-12）3月1日～3月31日'!C61))&gt;0,"○","")</f>
        <v/>
      </c>
      <c r="D61" s="220">
        <f>SUM('（別紙2-1）4月1日～4月30日'!$D61:$AG61)</f>
        <v>0</v>
      </c>
      <c r="E61" s="220">
        <f>SUM('（別紙2-5）5月1日～5月31日'!$D61:$AH61)</f>
        <v>0</v>
      </c>
      <c r="F61" s="220">
        <f>SUM('（別紙2-6）6月1日～6月30日'!$D61:$AG61)</f>
        <v>0</v>
      </c>
      <c r="G61" s="220">
        <f>SUM('（別紙2-7）7月1日～7月31日'!$D61:$AH61)</f>
        <v>0</v>
      </c>
      <c r="H61" s="220">
        <f>SUM('（別紙2-8）8月1日～8月31日'!$D61:$AH61)</f>
        <v>0</v>
      </c>
      <c r="I61" s="220">
        <f>SUM('（別紙2-9）9月1日～9月30日'!$D61:$AG61)</f>
        <v>0</v>
      </c>
      <c r="J61" s="220">
        <f>SUM('（別紙2-7）10月1日～10月31日'!$D61:$AH61)</f>
        <v>0</v>
      </c>
      <c r="K61" s="220">
        <f>SUM('（別紙2-8）11月1日～11月30日'!$D61:$AG61)</f>
        <v>0</v>
      </c>
      <c r="L61" s="220">
        <f>SUM('（別紙2-9）12月1日～12月31日'!$D61:$AH61)</f>
        <v>0</v>
      </c>
      <c r="M61" s="220">
        <f>SUM('（別紙2-10）1月1日～1月31日'!$D61:$AH61)</f>
        <v>0</v>
      </c>
      <c r="N61" s="220">
        <f>SUM('（別紙2-11）2月1日～2月29日'!$D61:$AF61)</f>
        <v>0</v>
      </c>
      <c r="O61" s="220">
        <f>SUM('（別紙2-12）3月1日～3月31日'!$D61:$AG61)</f>
        <v>0</v>
      </c>
      <c r="P61" s="221">
        <f t="shared" si="3"/>
        <v>0</v>
      </c>
      <c r="Q61" s="222" t="str">
        <f t="shared" si="4"/>
        <v/>
      </c>
      <c r="R61" s="222" t="str">
        <f t="shared" si="5"/>
        <v/>
      </c>
      <c r="S61" s="223" t="str">
        <f t="shared" si="6"/>
        <v/>
      </c>
      <c r="T61" s="224">
        <f t="shared" si="9"/>
        <v>0</v>
      </c>
      <c r="U61" s="161" t="str">
        <f>IF('（別紙2-12）3月1日～3月31日'!AI61&gt;15,"×","")</f>
        <v/>
      </c>
      <c r="V61" s="158" t="str">
        <f>IF('（別紙１）チェックリスト'!$B$43="",IF('（別紙2-12）3月1日～3月31日'!AI61&gt;10,"×",""),"")</f>
        <v/>
      </c>
      <c r="W61" s="158" t="str">
        <f>IF(C61="○",IF('（別紙2-12）3月1日～3月31日'!AI61&lt;=7,"","×"),"")</f>
        <v/>
      </c>
      <c r="X61" s="162" t="str">
        <f t="shared" si="8"/>
        <v/>
      </c>
    </row>
    <row r="62" spans="1:24" s="112" customFormat="1" ht="30" customHeight="1" x14ac:dyDescent="0.4">
      <c r="A62" s="35">
        <v>49</v>
      </c>
      <c r="B62" s="103" t="str">
        <f>IF('（別紙2-12）3月1日～3月31日'!B62="","",'（別紙2-12）3月1日～3月31日'!B62)</f>
        <v/>
      </c>
      <c r="C62" s="202" t="str">
        <f>IF((COUNTA('（別紙2-1）4月1日～4月30日'!C62)+COUNTA('（別紙2-5）5月1日～5月31日'!C62)+COUNTA('（別紙2-6）6月1日～6月30日'!C62)+COUNTA('（別紙2-7）7月1日～7月31日'!C62)+COUNTA('（別紙2-8）8月1日～8月31日'!C62)+COUNTA('（別紙2-9）9月1日～9月30日'!C62)+COUNTA('（別紙2-7）10月1日～10月31日'!C62)+COUNTA('（別紙2-8）11月1日～11月30日'!C62)+COUNTA('（別紙2-9）12月1日～12月31日'!C62)+COUNTA('（別紙2-10）1月1日～1月31日'!C62)+COUNTA('（別紙2-11）2月1日～2月29日'!C62)+COUNTA('（別紙2-12）3月1日～3月31日'!C62))&gt;0,"○","")</f>
        <v/>
      </c>
      <c r="D62" s="220">
        <f>SUM('（別紙2-1）4月1日～4月30日'!$D62:$AG62)</f>
        <v>0</v>
      </c>
      <c r="E62" s="220">
        <f>SUM('（別紙2-5）5月1日～5月31日'!$D62:$AH62)</f>
        <v>0</v>
      </c>
      <c r="F62" s="220">
        <f>SUM('（別紙2-6）6月1日～6月30日'!$D62:$AG62)</f>
        <v>0</v>
      </c>
      <c r="G62" s="220">
        <f>SUM('（別紙2-7）7月1日～7月31日'!$D62:$AH62)</f>
        <v>0</v>
      </c>
      <c r="H62" s="220">
        <f>SUM('（別紙2-8）8月1日～8月31日'!$D62:$AH62)</f>
        <v>0</v>
      </c>
      <c r="I62" s="220">
        <f>SUM('（別紙2-9）9月1日～9月30日'!$D62:$AG62)</f>
        <v>0</v>
      </c>
      <c r="J62" s="220">
        <f>SUM('（別紙2-7）10月1日～10月31日'!$D62:$AH62)</f>
        <v>0</v>
      </c>
      <c r="K62" s="220">
        <f>SUM('（別紙2-8）11月1日～11月30日'!$D62:$AG62)</f>
        <v>0</v>
      </c>
      <c r="L62" s="220">
        <f>SUM('（別紙2-9）12月1日～12月31日'!$D62:$AH62)</f>
        <v>0</v>
      </c>
      <c r="M62" s="220">
        <f>SUM('（別紙2-10）1月1日～1月31日'!$D62:$AH62)</f>
        <v>0</v>
      </c>
      <c r="N62" s="220">
        <f>SUM('（別紙2-11）2月1日～2月29日'!$D62:$AF62)</f>
        <v>0</v>
      </c>
      <c r="O62" s="220">
        <f>SUM('（別紙2-12）3月1日～3月31日'!$D62:$AG62)</f>
        <v>0</v>
      </c>
      <c r="P62" s="221">
        <f t="shared" si="3"/>
        <v>0</v>
      </c>
      <c r="Q62" s="222" t="str">
        <f t="shared" si="4"/>
        <v/>
      </c>
      <c r="R62" s="222" t="str">
        <f t="shared" si="5"/>
        <v/>
      </c>
      <c r="S62" s="223" t="str">
        <f t="shared" si="6"/>
        <v/>
      </c>
      <c r="T62" s="224">
        <f t="shared" si="9"/>
        <v>0</v>
      </c>
      <c r="U62" s="161" t="str">
        <f>IF('（別紙2-12）3月1日～3月31日'!AI62&gt;15,"×","")</f>
        <v/>
      </c>
      <c r="V62" s="158" t="str">
        <f>IF('（別紙１）チェックリスト'!$B$43="",IF('（別紙2-12）3月1日～3月31日'!AI62&gt;10,"×",""),"")</f>
        <v/>
      </c>
      <c r="W62" s="158" t="str">
        <f>IF(C62="○",IF('（別紙2-12）3月1日～3月31日'!AI62&lt;=7,"","×"),"")</f>
        <v/>
      </c>
      <c r="X62" s="162" t="str">
        <f t="shared" si="8"/>
        <v/>
      </c>
    </row>
    <row r="63" spans="1:24" s="112" customFormat="1" ht="30" customHeight="1" thickBot="1" x14ac:dyDescent="0.45">
      <c r="A63" s="35">
        <v>50</v>
      </c>
      <c r="B63" s="104" t="str">
        <f>IF('（別紙2-12）3月1日～3月31日'!B63="","",'（別紙2-12）3月1日～3月31日'!B63)</f>
        <v/>
      </c>
      <c r="C63" s="208" t="str">
        <f>IF((COUNTA('（別紙2-1）4月1日～4月30日'!C63)+COUNTA('（別紙2-5）5月1日～5月31日'!C63)+COUNTA('（別紙2-6）6月1日～6月30日'!C63)+COUNTA('（別紙2-7）7月1日～7月31日'!C63)+COUNTA('（別紙2-8）8月1日～8月31日'!C63)+COUNTA('（別紙2-9）9月1日～9月30日'!C63)+COUNTA('（別紙2-7）10月1日～10月31日'!C63)+COUNTA('（別紙2-8）11月1日～11月30日'!C63)+COUNTA('（別紙2-9）12月1日～12月31日'!C63)+COUNTA('（別紙2-10）1月1日～1月31日'!C63)+COUNTA('（別紙2-11）2月1日～2月29日'!C63)+COUNTA('（別紙2-12）3月1日～3月31日'!C63))&gt;0,"○","")</f>
        <v/>
      </c>
      <c r="D63" s="220">
        <f>SUM('（別紙2-1）4月1日～4月30日'!$D63:$AG63)</f>
        <v>0</v>
      </c>
      <c r="E63" s="220">
        <f>SUM('（別紙2-5）5月1日～5月31日'!$D63:$AH63)</f>
        <v>0</v>
      </c>
      <c r="F63" s="220">
        <f>SUM('（別紙2-6）6月1日～6月30日'!$D63:$AG63)</f>
        <v>0</v>
      </c>
      <c r="G63" s="220">
        <f>SUM('（別紙2-7）7月1日～7月31日'!$D63:$AH63)</f>
        <v>0</v>
      </c>
      <c r="H63" s="220">
        <f>SUM('（別紙2-8）8月1日～8月31日'!$D63:$AH63)</f>
        <v>0</v>
      </c>
      <c r="I63" s="220">
        <f>SUM('（別紙2-9）9月1日～9月30日'!$D63:$AG63)</f>
        <v>0</v>
      </c>
      <c r="J63" s="220">
        <f>SUM('（別紙2-7）10月1日～10月31日'!$D63:$AH63)</f>
        <v>0</v>
      </c>
      <c r="K63" s="220">
        <f>SUM('（別紙2-8）11月1日～11月30日'!$D63:$AG63)</f>
        <v>0</v>
      </c>
      <c r="L63" s="220">
        <f>SUM('（別紙2-9）12月1日～12月31日'!$D63:$AH63)</f>
        <v>0</v>
      </c>
      <c r="M63" s="220">
        <f>SUM('（別紙2-10）1月1日～1月31日'!$D63:$AH63)</f>
        <v>0</v>
      </c>
      <c r="N63" s="220">
        <f>SUM('（別紙2-11）2月1日～2月29日'!$D63:$AF63)</f>
        <v>0</v>
      </c>
      <c r="O63" s="220">
        <f>SUM('（別紙2-12）3月1日～3月31日'!$D63:$AG63)</f>
        <v>0</v>
      </c>
      <c r="P63" s="221">
        <f t="shared" si="3"/>
        <v>0</v>
      </c>
      <c r="Q63" s="222" t="str">
        <f t="shared" si="4"/>
        <v/>
      </c>
      <c r="R63" s="222" t="str">
        <f t="shared" si="5"/>
        <v/>
      </c>
      <c r="S63" s="223" t="str">
        <f t="shared" si="6"/>
        <v/>
      </c>
      <c r="T63" s="224">
        <f t="shared" si="9"/>
        <v>0</v>
      </c>
      <c r="U63" s="165" t="str">
        <f>IF('（別紙2-12）3月1日～3月31日'!AI63&gt;15,"×","")</f>
        <v/>
      </c>
      <c r="V63" s="166" t="str">
        <f>IF('（別紙１）チェックリスト'!$B$43="",IF('（別紙2-12）3月1日～3月31日'!AI63&gt;10,"×",""),"")</f>
        <v/>
      </c>
      <c r="W63" s="166" t="str">
        <f>IF(C63="○",IF('（別紙2-12）3月1日～3月31日'!AI63&lt;=7,"","×"),"")</f>
        <v/>
      </c>
      <c r="X63" s="167" t="str">
        <f t="shared" si="8"/>
        <v/>
      </c>
    </row>
    <row r="64" spans="1:24" s="112" customFormat="1" ht="30" customHeight="1" x14ac:dyDescent="0.4">
      <c r="A64" s="71">
        <v>51</v>
      </c>
      <c r="B64" s="105" t="str">
        <f>IF('（別紙2-12）3月1日～3月31日'!B64="","",'（別紙2-12）3月1日～3月31日'!B64)</f>
        <v/>
      </c>
      <c r="C64" s="214" t="str">
        <f>IF((COUNTA('（別紙2-1）4月1日～4月30日'!C64)+COUNTA('（別紙2-5）5月1日～5月31日'!C64)+COUNTA('（別紙2-6）6月1日～6月30日'!C64)+COUNTA('（別紙2-7）7月1日～7月31日'!C64)+COUNTA('（別紙2-8）8月1日～8月31日'!C64)+COUNTA('（別紙2-9）9月1日～9月30日'!C64)+COUNTA('（別紙2-7）10月1日～10月31日'!C64)+COUNTA('（別紙2-8）11月1日～11月30日'!C64)+COUNTA('（別紙2-9）12月1日～12月31日'!C64)+COUNTA('（別紙2-10）1月1日～1月31日'!C64)+COUNTA('（別紙2-11）2月1日～2月29日'!C64)+COUNTA('（別紙2-12）3月1日～3月31日'!C64))&gt;0,"○","")</f>
        <v/>
      </c>
      <c r="D64" s="225">
        <f>SUM('（別紙2-1）4月1日～4月30日'!$D64:$AG64)</f>
        <v>0</v>
      </c>
      <c r="E64" s="225">
        <f>SUM('（別紙2-5）5月1日～5月31日'!$D64:$AH64)</f>
        <v>0</v>
      </c>
      <c r="F64" s="225">
        <f>SUM('（別紙2-6）6月1日～6月30日'!$D64:$AG64)</f>
        <v>0</v>
      </c>
      <c r="G64" s="225">
        <f>SUM('（別紙2-7）7月1日～7月31日'!$D64:$AH64)</f>
        <v>0</v>
      </c>
      <c r="H64" s="225">
        <f>SUM('（別紙2-8）8月1日～8月31日'!$D64:$AH64)</f>
        <v>0</v>
      </c>
      <c r="I64" s="225">
        <f>SUM('（別紙2-9）9月1日～9月30日'!$D64:$AG64)</f>
        <v>0</v>
      </c>
      <c r="J64" s="225">
        <f>SUM('（別紙2-7）10月1日～10月31日'!$D64:$AH64)</f>
        <v>0</v>
      </c>
      <c r="K64" s="225">
        <f>SUM('（別紙2-8）11月1日～11月30日'!$D64:$AG64)</f>
        <v>0</v>
      </c>
      <c r="L64" s="225">
        <f>SUM('（別紙2-9）12月1日～12月31日'!$D64:$AH64)</f>
        <v>0</v>
      </c>
      <c r="M64" s="225">
        <f>SUM('（別紙2-10）1月1日～1月31日'!$D64:$AH64)</f>
        <v>0</v>
      </c>
      <c r="N64" s="225">
        <f>SUM('（別紙2-11）2月1日～2月29日'!$D64:$AF64)</f>
        <v>0</v>
      </c>
      <c r="O64" s="225">
        <f>SUM('（別紙2-12）3月1日～3月31日'!$D64:$AG64)</f>
        <v>0</v>
      </c>
      <c r="P64" s="226">
        <f t="shared" si="3"/>
        <v>0</v>
      </c>
      <c r="Q64" s="227" t="str">
        <f t="shared" si="4"/>
        <v/>
      </c>
      <c r="R64" s="227" t="str">
        <f t="shared" si="5"/>
        <v/>
      </c>
      <c r="S64" s="228" t="str">
        <f t="shared" si="6"/>
        <v/>
      </c>
      <c r="T64" s="229">
        <f t="shared" si="9"/>
        <v>0</v>
      </c>
      <c r="U64" s="172" t="str">
        <f>IF('（別紙2-12）3月1日～3月31日'!AI64&gt;15,"×","")</f>
        <v/>
      </c>
      <c r="V64" s="173" t="str">
        <f>IF('（別紙１）チェックリスト'!$B$43="",IF('（別紙2-12）3月1日～3月31日'!AI64&gt;10,"×",""),"")</f>
        <v/>
      </c>
      <c r="W64" s="173" t="str">
        <f>IF(C64="○",IF('（別紙2-12）3月1日～3月31日'!AI64&lt;=7,"","×"),"")</f>
        <v/>
      </c>
      <c r="X64" s="174" t="str">
        <f t="shared" si="8"/>
        <v/>
      </c>
    </row>
    <row r="65" spans="1:24" s="112" customFormat="1" ht="30" customHeight="1" x14ac:dyDescent="0.4">
      <c r="A65" s="35">
        <v>52</v>
      </c>
      <c r="B65" s="103" t="str">
        <f>IF('（別紙2-12）3月1日～3月31日'!B65="","",'（別紙2-12）3月1日～3月31日'!B65)</f>
        <v/>
      </c>
      <c r="C65" s="202" t="str">
        <f>IF((COUNTA('（別紙2-1）4月1日～4月30日'!C65)+COUNTA('（別紙2-5）5月1日～5月31日'!C65)+COUNTA('（別紙2-6）6月1日～6月30日'!C65)+COUNTA('（別紙2-7）7月1日～7月31日'!C65)+COUNTA('（別紙2-8）8月1日～8月31日'!C65)+COUNTA('（別紙2-9）9月1日～9月30日'!C65)+COUNTA('（別紙2-7）10月1日～10月31日'!C65)+COUNTA('（別紙2-8）11月1日～11月30日'!C65)+COUNTA('（別紙2-9）12月1日～12月31日'!C65)+COUNTA('（別紙2-10）1月1日～1月31日'!C65)+COUNTA('（別紙2-11）2月1日～2月29日'!C65)+COUNTA('（別紙2-12）3月1日～3月31日'!C65))&gt;0,"○","")</f>
        <v/>
      </c>
      <c r="D65" s="220">
        <f>SUM('（別紙2-1）4月1日～4月30日'!$D65:$AG65)</f>
        <v>0</v>
      </c>
      <c r="E65" s="220">
        <f>SUM('（別紙2-5）5月1日～5月31日'!$D65:$AH65)</f>
        <v>0</v>
      </c>
      <c r="F65" s="220">
        <f>SUM('（別紙2-6）6月1日～6月30日'!$D65:$AG65)</f>
        <v>0</v>
      </c>
      <c r="G65" s="220">
        <f>SUM('（別紙2-7）7月1日～7月31日'!$D65:$AH65)</f>
        <v>0</v>
      </c>
      <c r="H65" s="220">
        <f>SUM('（別紙2-8）8月1日～8月31日'!$D65:$AH65)</f>
        <v>0</v>
      </c>
      <c r="I65" s="220">
        <f>SUM('（別紙2-9）9月1日～9月30日'!$D65:$AG65)</f>
        <v>0</v>
      </c>
      <c r="J65" s="220">
        <f>SUM('（別紙2-7）10月1日～10月31日'!$D65:$AH65)</f>
        <v>0</v>
      </c>
      <c r="K65" s="220">
        <f>SUM('（別紙2-8）11月1日～11月30日'!$D65:$AG65)</f>
        <v>0</v>
      </c>
      <c r="L65" s="220">
        <f>SUM('（別紙2-9）12月1日～12月31日'!$D65:$AH65)</f>
        <v>0</v>
      </c>
      <c r="M65" s="220">
        <f>SUM('（別紙2-10）1月1日～1月31日'!$D65:$AH65)</f>
        <v>0</v>
      </c>
      <c r="N65" s="220">
        <f>SUM('（別紙2-11）2月1日～2月29日'!$D65:$AF65)</f>
        <v>0</v>
      </c>
      <c r="O65" s="220">
        <f>SUM('（別紙2-12）3月1日～3月31日'!$D65:$AG65)</f>
        <v>0</v>
      </c>
      <c r="P65" s="221">
        <f t="shared" si="3"/>
        <v>0</v>
      </c>
      <c r="Q65" s="222" t="str">
        <f t="shared" si="4"/>
        <v/>
      </c>
      <c r="R65" s="222" t="str">
        <f t="shared" si="5"/>
        <v/>
      </c>
      <c r="S65" s="223" t="str">
        <f t="shared" si="6"/>
        <v/>
      </c>
      <c r="T65" s="224">
        <f t="shared" si="9"/>
        <v>0</v>
      </c>
      <c r="U65" s="161" t="str">
        <f>IF('（別紙2-12）3月1日～3月31日'!AI65&gt;15,"×","")</f>
        <v/>
      </c>
      <c r="V65" s="158" t="str">
        <f>IF('（別紙１）チェックリスト'!$B$43="",IF('（別紙2-12）3月1日～3月31日'!AI65&gt;10,"×",""),"")</f>
        <v/>
      </c>
      <c r="W65" s="158" t="str">
        <f>IF(C65="○",IF('（別紙2-12）3月1日～3月31日'!AI65&lt;=7,"","×"),"")</f>
        <v/>
      </c>
      <c r="X65" s="162" t="str">
        <f t="shared" si="8"/>
        <v/>
      </c>
    </row>
    <row r="66" spans="1:24" s="112" customFormat="1" ht="30" customHeight="1" x14ac:dyDescent="0.4">
      <c r="A66" s="35">
        <v>53</v>
      </c>
      <c r="B66" s="103" t="str">
        <f>IF('（別紙2-12）3月1日～3月31日'!B66="","",'（別紙2-12）3月1日～3月31日'!B66)</f>
        <v/>
      </c>
      <c r="C66" s="202" t="str">
        <f>IF((COUNTA('（別紙2-1）4月1日～4月30日'!C66)+COUNTA('（別紙2-5）5月1日～5月31日'!C66)+COUNTA('（別紙2-6）6月1日～6月30日'!C66)+COUNTA('（別紙2-7）7月1日～7月31日'!C66)+COUNTA('（別紙2-8）8月1日～8月31日'!C66)+COUNTA('（別紙2-9）9月1日～9月30日'!C66)+COUNTA('（別紙2-7）10月1日～10月31日'!C66)+COUNTA('（別紙2-8）11月1日～11月30日'!C66)+COUNTA('（別紙2-9）12月1日～12月31日'!C66)+COUNTA('（別紙2-10）1月1日～1月31日'!C66)+COUNTA('（別紙2-11）2月1日～2月29日'!C66)+COUNTA('（別紙2-12）3月1日～3月31日'!C66))&gt;0,"○","")</f>
        <v/>
      </c>
      <c r="D66" s="220">
        <f>SUM('（別紙2-1）4月1日～4月30日'!$D66:$AG66)</f>
        <v>0</v>
      </c>
      <c r="E66" s="220">
        <f>SUM('（別紙2-5）5月1日～5月31日'!$D66:$AH66)</f>
        <v>0</v>
      </c>
      <c r="F66" s="220">
        <f>SUM('（別紙2-6）6月1日～6月30日'!$D66:$AG66)</f>
        <v>0</v>
      </c>
      <c r="G66" s="220">
        <f>SUM('（別紙2-7）7月1日～7月31日'!$D66:$AH66)</f>
        <v>0</v>
      </c>
      <c r="H66" s="220">
        <f>SUM('（別紙2-8）8月1日～8月31日'!$D66:$AH66)</f>
        <v>0</v>
      </c>
      <c r="I66" s="220">
        <f>SUM('（別紙2-9）9月1日～9月30日'!$D66:$AG66)</f>
        <v>0</v>
      </c>
      <c r="J66" s="220">
        <f>SUM('（別紙2-7）10月1日～10月31日'!$D66:$AH66)</f>
        <v>0</v>
      </c>
      <c r="K66" s="220">
        <f>SUM('（別紙2-8）11月1日～11月30日'!$D66:$AG66)</f>
        <v>0</v>
      </c>
      <c r="L66" s="220">
        <f>SUM('（別紙2-9）12月1日～12月31日'!$D66:$AH66)</f>
        <v>0</v>
      </c>
      <c r="M66" s="220">
        <f>SUM('（別紙2-10）1月1日～1月31日'!$D66:$AH66)</f>
        <v>0</v>
      </c>
      <c r="N66" s="220">
        <f>SUM('（別紙2-11）2月1日～2月29日'!$D66:$AF66)</f>
        <v>0</v>
      </c>
      <c r="O66" s="220">
        <f>SUM('（別紙2-12）3月1日～3月31日'!$D66:$AG66)</f>
        <v>0</v>
      </c>
      <c r="P66" s="221">
        <f t="shared" si="3"/>
        <v>0</v>
      </c>
      <c r="Q66" s="222" t="str">
        <f t="shared" si="4"/>
        <v/>
      </c>
      <c r="R66" s="222" t="str">
        <f t="shared" si="5"/>
        <v/>
      </c>
      <c r="S66" s="223" t="str">
        <f t="shared" si="6"/>
        <v/>
      </c>
      <c r="T66" s="224">
        <f t="shared" si="9"/>
        <v>0</v>
      </c>
      <c r="U66" s="161" t="str">
        <f>IF('（別紙2-12）3月1日～3月31日'!AI66&gt;15,"×","")</f>
        <v/>
      </c>
      <c r="V66" s="158" t="str">
        <f>IF('（別紙１）チェックリスト'!$B$43="",IF('（別紙2-12）3月1日～3月31日'!AI66&gt;10,"×",""),"")</f>
        <v/>
      </c>
      <c r="W66" s="158" t="str">
        <f>IF(C66="○",IF('（別紙2-12）3月1日～3月31日'!AI66&lt;=7,"","×"),"")</f>
        <v/>
      </c>
      <c r="X66" s="162" t="str">
        <f t="shared" si="8"/>
        <v/>
      </c>
    </row>
    <row r="67" spans="1:24" s="112" customFormat="1" ht="30" customHeight="1" x14ac:dyDescent="0.4">
      <c r="A67" s="35">
        <v>54</v>
      </c>
      <c r="B67" s="103" t="str">
        <f>IF('（別紙2-12）3月1日～3月31日'!B67="","",'（別紙2-12）3月1日～3月31日'!B67)</f>
        <v/>
      </c>
      <c r="C67" s="202" t="str">
        <f>IF((COUNTA('（別紙2-1）4月1日～4月30日'!C67)+COUNTA('（別紙2-5）5月1日～5月31日'!C67)+COUNTA('（別紙2-6）6月1日～6月30日'!C67)+COUNTA('（別紙2-7）7月1日～7月31日'!C67)+COUNTA('（別紙2-8）8月1日～8月31日'!C67)+COUNTA('（別紙2-9）9月1日～9月30日'!C67)+COUNTA('（別紙2-7）10月1日～10月31日'!C67)+COUNTA('（別紙2-8）11月1日～11月30日'!C67)+COUNTA('（別紙2-9）12月1日～12月31日'!C67)+COUNTA('（別紙2-10）1月1日～1月31日'!C67)+COUNTA('（別紙2-11）2月1日～2月29日'!C67)+COUNTA('（別紙2-12）3月1日～3月31日'!C67))&gt;0,"○","")</f>
        <v/>
      </c>
      <c r="D67" s="220">
        <f>SUM('（別紙2-1）4月1日～4月30日'!$D67:$AG67)</f>
        <v>0</v>
      </c>
      <c r="E67" s="220">
        <f>SUM('（別紙2-5）5月1日～5月31日'!$D67:$AH67)</f>
        <v>0</v>
      </c>
      <c r="F67" s="220">
        <f>SUM('（別紙2-6）6月1日～6月30日'!$D67:$AG67)</f>
        <v>0</v>
      </c>
      <c r="G67" s="220">
        <f>SUM('（別紙2-7）7月1日～7月31日'!$D67:$AH67)</f>
        <v>0</v>
      </c>
      <c r="H67" s="220">
        <f>SUM('（別紙2-8）8月1日～8月31日'!$D67:$AH67)</f>
        <v>0</v>
      </c>
      <c r="I67" s="220">
        <f>SUM('（別紙2-9）9月1日～9月30日'!$D67:$AG67)</f>
        <v>0</v>
      </c>
      <c r="J67" s="220">
        <f>SUM('（別紙2-7）10月1日～10月31日'!$D67:$AH67)</f>
        <v>0</v>
      </c>
      <c r="K67" s="220">
        <f>SUM('（別紙2-8）11月1日～11月30日'!$D67:$AG67)</f>
        <v>0</v>
      </c>
      <c r="L67" s="220">
        <f>SUM('（別紙2-9）12月1日～12月31日'!$D67:$AH67)</f>
        <v>0</v>
      </c>
      <c r="M67" s="220">
        <f>SUM('（別紙2-10）1月1日～1月31日'!$D67:$AH67)</f>
        <v>0</v>
      </c>
      <c r="N67" s="220">
        <f>SUM('（別紙2-11）2月1日～2月29日'!$D67:$AF67)</f>
        <v>0</v>
      </c>
      <c r="O67" s="220">
        <f>SUM('（別紙2-12）3月1日～3月31日'!$D67:$AG67)</f>
        <v>0</v>
      </c>
      <c r="P67" s="221">
        <f t="shared" si="3"/>
        <v>0</v>
      </c>
      <c r="Q67" s="222" t="str">
        <f t="shared" si="4"/>
        <v/>
      </c>
      <c r="R67" s="222" t="str">
        <f t="shared" si="5"/>
        <v/>
      </c>
      <c r="S67" s="223" t="str">
        <f t="shared" si="6"/>
        <v/>
      </c>
      <c r="T67" s="224">
        <f t="shared" si="9"/>
        <v>0</v>
      </c>
      <c r="U67" s="161" t="str">
        <f>IF('（別紙2-12）3月1日～3月31日'!AI67&gt;15,"×","")</f>
        <v/>
      </c>
      <c r="V67" s="158" t="str">
        <f>IF('（別紙１）チェックリスト'!$B$43="",IF('（別紙2-12）3月1日～3月31日'!AI67&gt;10,"×",""),"")</f>
        <v/>
      </c>
      <c r="W67" s="158" t="str">
        <f>IF(C67="○",IF('（別紙2-12）3月1日～3月31日'!AI67&lt;=7,"","×"),"")</f>
        <v/>
      </c>
      <c r="X67" s="162" t="str">
        <f t="shared" si="8"/>
        <v/>
      </c>
    </row>
    <row r="68" spans="1:24" s="112" customFormat="1" ht="30" customHeight="1" thickBot="1" x14ac:dyDescent="0.45">
      <c r="A68" s="37">
        <v>55</v>
      </c>
      <c r="B68" s="104" t="str">
        <f>IF('（別紙2-12）3月1日～3月31日'!B68="","",'（別紙2-12）3月1日～3月31日'!B68)</f>
        <v/>
      </c>
      <c r="C68" s="208" t="str">
        <f>IF((COUNTA('（別紙2-1）4月1日～4月30日'!C68)+COUNTA('（別紙2-5）5月1日～5月31日'!C68)+COUNTA('（別紙2-6）6月1日～6月30日'!C68)+COUNTA('（別紙2-7）7月1日～7月31日'!C68)+COUNTA('（別紙2-8）8月1日～8月31日'!C68)+COUNTA('（別紙2-9）9月1日～9月30日'!C68)+COUNTA('（別紙2-7）10月1日～10月31日'!C68)+COUNTA('（別紙2-8）11月1日～11月30日'!C68)+COUNTA('（別紙2-9）12月1日～12月31日'!C68)+COUNTA('（別紙2-10）1月1日～1月31日'!C68)+COUNTA('（別紙2-11）2月1日～2月29日'!C68)+COUNTA('（別紙2-12）3月1日～3月31日'!C68))&gt;0,"○","")</f>
        <v/>
      </c>
      <c r="D68" s="209">
        <f>SUM('（別紙2-1）4月1日～4月30日'!$D68:$AG68)</f>
        <v>0</v>
      </c>
      <c r="E68" s="209">
        <f>SUM('（別紙2-5）5月1日～5月31日'!$D68:$AH68)</f>
        <v>0</v>
      </c>
      <c r="F68" s="209">
        <f>SUM('（別紙2-6）6月1日～6月30日'!$D68:$AG68)</f>
        <v>0</v>
      </c>
      <c r="G68" s="209">
        <f>SUM('（別紙2-7）7月1日～7月31日'!$D68:$AH68)</f>
        <v>0</v>
      </c>
      <c r="H68" s="209">
        <f>SUM('（別紙2-8）8月1日～8月31日'!$D68:$AH68)</f>
        <v>0</v>
      </c>
      <c r="I68" s="209">
        <f>SUM('（別紙2-9）9月1日～9月30日'!$D68:$AG68)</f>
        <v>0</v>
      </c>
      <c r="J68" s="209">
        <f>SUM('（別紙2-7）10月1日～10月31日'!$D68:$AH68)</f>
        <v>0</v>
      </c>
      <c r="K68" s="209">
        <f>SUM('（別紙2-8）11月1日～11月30日'!$D68:$AG68)</f>
        <v>0</v>
      </c>
      <c r="L68" s="209">
        <f>SUM('（別紙2-9）12月1日～12月31日'!$D68:$AH68)</f>
        <v>0</v>
      </c>
      <c r="M68" s="209">
        <f>SUM('（別紙2-10）1月1日～1月31日'!$D68:$AH68)</f>
        <v>0</v>
      </c>
      <c r="N68" s="209">
        <f>SUM('（別紙2-11）2月1日～2月29日'!$D68:$AF68)</f>
        <v>0</v>
      </c>
      <c r="O68" s="209">
        <f>SUM('（別紙2-12）3月1日～3月31日'!$D68:$AG68)</f>
        <v>0</v>
      </c>
      <c r="P68" s="210">
        <f t="shared" si="3"/>
        <v>0</v>
      </c>
      <c r="Q68" s="211" t="str">
        <f t="shared" si="4"/>
        <v/>
      </c>
      <c r="R68" s="211" t="str">
        <f t="shared" si="5"/>
        <v/>
      </c>
      <c r="S68" s="212" t="str">
        <f t="shared" si="6"/>
        <v/>
      </c>
      <c r="T68" s="213">
        <f t="shared" si="9"/>
        <v>0</v>
      </c>
      <c r="U68" s="175" t="str">
        <f>IF('（別紙2-12）3月1日～3月31日'!AI68&gt;15,"×","")</f>
        <v/>
      </c>
      <c r="V68" s="176" t="str">
        <f>IF('（別紙１）チェックリスト'!$B$43="",IF('（別紙2-12）3月1日～3月31日'!AI68&gt;10,"×",""),"")</f>
        <v/>
      </c>
      <c r="W68" s="176" t="str">
        <f>IF(C68="○",IF('（別紙2-12）3月1日～3月31日'!AI68&lt;=7,"","×"),"")</f>
        <v/>
      </c>
      <c r="X68" s="177" t="str">
        <f t="shared" si="8"/>
        <v/>
      </c>
    </row>
    <row r="69" spans="1:24" s="112" customFormat="1" ht="30" customHeight="1" x14ac:dyDescent="0.4">
      <c r="A69" s="64">
        <v>56</v>
      </c>
      <c r="B69" s="105" t="str">
        <f>IF('（別紙2-12）3月1日～3月31日'!B69="","",'（別紙2-12）3月1日～3月31日'!B69)</f>
        <v/>
      </c>
      <c r="C69" s="214" t="str">
        <f>IF((COUNTA('（別紙2-1）4月1日～4月30日'!C69)+COUNTA('（別紙2-5）5月1日～5月31日'!C69)+COUNTA('（別紙2-6）6月1日～6月30日'!C69)+COUNTA('（別紙2-7）7月1日～7月31日'!C69)+COUNTA('（別紙2-8）8月1日～8月31日'!C69)+COUNTA('（別紙2-9）9月1日～9月30日'!C69)+COUNTA('（別紙2-7）10月1日～10月31日'!C69)+COUNTA('（別紙2-8）11月1日～11月30日'!C69)+COUNTA('（別紙2-9）12月1日～12月31日'!C69)+COUNTA('（別紙2-10）1月1日～1月31日'!C69)+COUNTA('（別紙2-11）2月1日～2月29日'!C69)+COUNTA('（別紙2-12）3月1日～3月31日'!C69))&gt;0,"○","")</f>
        <v/>
      </c>
      <c r="D69" s="230">
        <f>SUM('（別紙2-1）4月1日～4月30日'!$D69:$AG69)</f>
        <v>0</v>
      </c>
      <c r="E69" s="230">
        <f>SUM('（別紙2-5）5月1日～5月31日'!$D69:$AH69)</f>
        <v>0</v>
      </c>
      <c r="F69" s="230">
        <f>SUM('（別紙2-6）6月1日～6月30日'!$D69:$AG69)</f>
        <v>0</v>
      </c>
      <c r="G69" s="230">
        <f>SUM('（別紙2-7）7月1日～7月31日'!$D69:$AH69)</f>
        <v>0</v>
      </c>
      <c r="H69" s="230">
        <f>SUM('（別紙2-8）8月1日～8月31日'!$D69:$AH69)</f>
        <v>0</v>
      </c>
      <c r="I69" s="230">
        <f>SUM('（別紙2-9）9月1日～9月30日'!$D69:$AG69)</f>
        <v>0</v>
      </c>
      <c r="J69" s="230">
        <f>SUM('（別紙2-7）10月1日～10月31日'!$D69:$AH69)</f>
        <v>0</v>
      </c>
      <c r="K69" s="230">
        <f>SUM('（別紙2-8）11月1日～11月30日'!$D69:$AG69)</f>
        <v>0</v>
      </c>
      <c r="L69" s="230">
        <f>SUM('（別紙2-9）12月1日～12月31日'!$D69:$AH69)</f>
        <v>0</v>
      </c>
      <c r="M69" s="230">
        <f>SUM('（別紙2-10）1月1日～1月31日'!$D69:$AH69)</f>
        <v>0</v>
      </c>
      <c r="N69" s="230">
        <f>SUM('（別紙2-11）2月1日～2月29日'!$D69:$AF69)</f>
        <v>0</v>
      </c>
      <c r="O69" s="230">
        <f>SUM('（別紙2-12）3月1日～3月31日'!$D69:$AG69)</f>
        <v>0</v>
      </c>
      <c r="P69" s="231">
        <f t="shared" si="3"/>
        <v>0</v>
      </c>
      <c r="Q69" s="232" t="str">
        <f t="shared" si="4"/>
        <v/>
      </c>
      <c r="R69" s="232" t="str">
        <f t="shared" si="5"/>
        <v/>
      </c>
      <c r="S69" s="233" t="str">
        <f t="shared" si="6"/>
        <v/>
      </c>
      <c r="T69" s="234">
        <f t="shared" si="9"/>
        <v>0</v>
      </c>
      <c r="U69" s="178" t="str">
        <f>IF('（別紙2-12）3月1日～3月31日'!AI69&gt;15,"×","")</f>
        <v/>
      </c>
      <c r="V69" s="179" t="str">
        <f>IF('（別紙１）チェックリスト'!$B$43="",IF('（別紙2-12）3月1日～3月31日'!AI69&gt;10,"×",""),"")</f>
        <v/>
      </c>
      <c r="W69" s="179" t="str">
        <f>IF(C69="○",IF('（別紙2-12）3月1日～3月31日'!AI69&lt;=7,"","×"),"")</f>
        <v/>
      </c>
      <c r="X69" s="180" t="str">
        <f t="shared" si="8"/>
        <v/>
      </c>
    </row>
    <row r="70" spans="1:24" s="112" customFormat="1" ht="30" customHeight="1" x14ac:dyDescent="0.4">
      <c r="A70" s="35">
        <v>57</v>
      </c>
      <c r="B70" s="103" t="str">
        <f>IF('（別紙2-12）3月1日～3月31日'!B70="","",'（別紙2-12）3月1日～3月31日'!B70)</f>
        <v/>
      </c>
      <c r="C70" s="202" t="str">
        <f>IF((COUNTA('（別紙2-1）4月1日～4月30日'!C70)+COUNTA('（別紙2-5）5月1日～5月31日'!C70)+COUNTA('（別紙2-6）6月1日～6月30日'!C70)+COUNTA('（別紙2-7）7月1日～7月31日'!C70)+COUNTA('（別紙2-8）8月1日～8月31日'!C70)+COUNTA('（別紙2-9）9月1日～9月30日'!C70)+COUNTA('（別紙2-7）10月1日～10月31日'!C70)+COUNTA('（別紙2-8）11月1日～11月30日'!C70)+COUNTA('（別紙2-9）12月1日～12月31日'!C70)+COUNTA('（別紙2-10）1月1日～1月31日'!C70)+COUNTA('（別紙2-11）2月1日～2月29日'!C70)+COUNTA('（別紙2-12）3月1日～3月31日'!C70))&gt;0,"○","")</f>
        <v/>
      </c>
      <c r="D70" s="220">
        <f>SUM('（別紙2-1）4月1日～4月30日'!$D70:$AG70)</f>
        <v>0</v>
      </c>
      <c r="E70" s="220">
        <f>SUM('（別紙2-5）5月1日～5月31日'!$D70:$AH70)</f>
        <v>0</v>
      </c>
      <c r="F70" s="220">
        <f>SUM('（別紙2-6）6月1日～6月30日'!$D70:$AG70)</f>
        <v>0</v>
      </c>
      <c r="G70" s="220">
        <f>SUM('（別紙2-7）7月1日～7月31日'!$D70:$AH70)</f>
        <v>0</v>
      </c>
      <c r="H70" s="220">
        <f>SUM('（別紙2-8）8月1日～8月31日'!$D70:$AH70)</f>
        <v>0</v>
      </c>
      <c r="I70" s="220">
        <f>SUM('（別紙2-9）9月1日～9月30日'!$D70:$AG70)</f>
        <v>0</v>
      </c>
      <c r="J70" s="220">
        <f>SUM('（別紙2-7）10月1日～10月31日'!$D70:$AH70)</f>
        <v>0</v>
      </c>
      <c r="K70" s="220">
        <f>SUM('（別紙2-8）11月1日～11月30日'!$D70:$AG70)</f>
        <v>0</v>
      </c>
      <c r="L70" s="220">
        <f>SUM('（別紙2-9）12月1日～12月31日'!$D70:$AH70)</f>
        <v>0</v>
      </c>
      <c r="M70" s="220">
        <f>SUM('（別紙2-10）1月1日～1月31日'!$D70:$AH70)</f>
        <v>0</v>
      </c>
      <c r="N70" s="220">
        <f>SUM('（別紙2-11）2月1日～2月29日'!$D70:$AF70)</f>
        <v>0</v>
      </c>
      <c r="O70" s="220">
        <f>SUM('（別紙2-12）3月1日～3月31日'!$D70:$AG70)</f>
        <v>0</v>
      </c>
      <c r="P70" s="221">
        <f t="shared" si="3"/>
        <v>0</v>
      </c>
      <c r="Q70" s="222" t="str">
        <f t="shared" si="4"/>
        <v/>
      </c>
      <c r="R70" s="222" t="str">
        <f t="shared" si="5"/>
        <v/>
      </c>
      <c r="S70" s="223" t="str">
        <f t="shared" si="6"/>
        <v/>
      </c>
      <c r="T70" s="224">
        <f t="shared" si="9"/>
        <v>0</v>
      </c>
      <c r="U70" s="161" t="str">
        <f>IF('（別紙2-12）3月1日～3月31日'!AI70&gt;15,"×","")</f>
        <v/>
      </c>
      <c r="V70" s="158" t="str">
        <f>IF('（別紙１）チェックリスト'!$B$43="",IF('（別紙2-12）3月1日～3月31日'!AI70&gt;10,"×",""),"")</f>
        <v/>
      </c>
      <c r="W70" s="158" t="str">
        <f>IF(C70="○",IF('（別紙2-12）3月1日～3月31日'!AI70&lt;=7,"","×"),"")</f>
        <v/>
      </c>
      <c r="X70" s="162" t="str">
        <f t="shared" si="8"/>
        <v/>
      </c>
    </row>
    <row r="71" spans="1:24" s="112" customFormat="1" ht="30" customHeight="1" x14ac:dyDescent="0.4">
      <c r="A71" s="35">
        <v>58</v>
      </c>
      <c r="B71" s="103" t="str">
        <f>IF('（別紙2-12）3月1日～3月31日'!B71="","",'（別紙2-12）3月1日～3月31日'!B71)</f>
        <v/>
      </c>
      <c r="C71" s="202" t="str">
        <f>IF((COUNTA('（別紙2-1）4月1日～4月30日'!C71)+COUNTA('（別紙2-5）5月1日～5月31日'!C71)+COUNTA('（別紙2-6）6月1日～6月30日'!C71)+COUNTA('（別紙2-7）7月1日～7月31日'!C71)+COUNTA('（別紙2-8）8月1日～8月31日'!C71)+COUNTA('（別紙2-9）9月1日～9月30日'!C71)+COUNTA('（別紙2-7）10月1日～10月31日'!C71)+COUNTA('（別紙2-8）11月1日～11月30日'!C71)+COUNTA('（別紙2-9）12月1日～12月31日'!C71)+COUNTA('（別紙2-10）1月1日～1月31日'!C71)+COUNTA('（別紙2-11）2月1日～2月29日'!C71)+COUNTA('（別紙2-12）3月1日～3月31日'!C71))&gt;0,"○","")</f>
        <v/>
      </c>
      <c r="D71" s="220">
        <f>SUM('（別紙2-1）4月1日～4月30日'!$D71:$AG71)</f>
        <v>0</v>
      </c>
      <c r="E71" s="220">
        <f>SUM('（別紙2-5）5月1日～5月31日'!$D71:$AH71)</f>
        <v>0</v>
      </c>
      <c r="F71" s="220">
        <f>SUM('（別紙2-6）6月1日～6月30日'!$D71:$AG71)</f>
        <v>0</v>
      </c>
      <c r="G71" s="220">
        <f>SUM('（別紙2-7）7月1日～7月31日'!$D71:$AH71)</f>
        <v>0</v>
      </c>
      <c r="H71" s="220">
        <f>SUM('（別紙2-8）8月1日～8月31日'!$D71:$AH71)</f>
        <v>0</v>
      </c>
      <c r="I71" s="220">
        <f>SUM('（別紙2-9）9月1日～9月30日'!$D71:$AG71)</f>
        <v>0</v>
      </c>
      <c r="J71" s="220">
        <f>SUM('（別紙2-7）10月1日～10月31日'!$D71:$AH71)</f>
        <v>0</v>
      </c>
      <c r="K71" s="220">
        <f>SUM('（別紙2-8）11月1日～11月30日'!$D71:$AG71)</f>
        <v>0</v>
      </c>
      <c r="L71" s="220">
        <f>SUM('（別紙2-9）12月1日～12月31日'!$D71:$AH71)</f>
        <v>0</v>
      </c>
      <c r="M71" s="220">
        <f>SUM('（別紙2-10）1月1日～1月31日'!$D71:$AH71)</f>
        <v>0</v>
      </c>
      <c r="N71" s="220">
        <f>SUM('（別紙2-11）2月1日～2月29日'!$D71:$AF71)</f>
        <v>0</v>
      </c>
      <c r="O71" s="220">
        <f>SUM('（別紙2-12）3月1日～3月31日'!$D71:$AG71)</f>
        <v>0</v>
      </c>
      <c r="P71" s="221">
        <f t="shared" si="3"/>
        <v>0</v>
      </c>
      <c r="Q71" s="222" t="str">
        <f t="shared" si="4"/>
        <v/>
      </c>
      <c r="R71" s="222" t="str">
        <f t="shared" si="5"/>
        <v/>
      </c>
      <c r="S71" s="223" t="str">
        <f t="shared" si="6"/>
        <v/>
      </c>
      <c r="T71" s="224">
        <f t="shared" si="9"/>
        <v>0</v>
      </c>
      <c r="U71" s="161" t="str">
        <f>IF('（別紙2-12）3月1日～3月31日'!AI71&gt;15,"×","")</f>
        <v/>
      </c>
      <c r="V71" s="158" t="str">
        <f>IF('（別紙１）チェックリスト'!$B$43="",IF('（別紙2-12）3月1日～3月31日'!AI71&gt;10,"×",""),"")</f>
        <v/>
      </c>
      <c r="W71" s="158" t="str">
        <f>IF(C71="○",IF('（別紙2-12）3月1日～3月31日'!AI71&lt;=7,"","×"),"")</f>
        <v/>
      </c>
      <c r="X71" s="162" t="str">
        <f t="shared" si="8"/>
        <v/>
      </c>
    </row>
    <row r="72" spans="1:24" s="112" customFormat="1" ht="30" customHeight="1" x14ac:dyDescent="0.4">
      <c r="A72" s="35">
        <v>59</v>
      </c>
      <c r="B72" s="103" t="str">
        <f>IF('（別紙2-12）3月1日～3月31日'!B72="","",'（別紙2-12）3月1日～3月31日'!B72)</f>
        <v/>
      </c>
      <c r="C72" s="202" t="str">
        <f>IF((COUNTA('（別紙2-1）4月1日～4月30日'!C72)+COUNTA('（別紙2-5）5月1日～5月31日'!C72)+COUNTA('（別紙2-6）6月1日～6月30日'!C72)+COUNTA('（別紙2-7）7月1日～7月31日'!C72)+COUNTA('（別紙2-8）8月1日～8月31日'!C72)+COUNTA('（別紙2-9）9月1日～9月30日'!C72)+COUNTA('（別紙2-7）10月1日～10月31日'!C72)+COUNTA('（別紙2-8）11月1日～11月30日'!C72)+COUNTA('（別紙2-9）12月1日～12月31日'!C72)+COUNTA('（別紙2-10）1月1日～1月31日'!C72)+COUNTA('（別紙2-11）2月1日～2月29日'!C72)+COUNTA('（別紙2-12）3月1日～3月31日'!C72))&gt;0,"○","")</f>
        <v/>
      </c>
      <c r="D72" s="220">
        <f>SUM('（別紙2-1）4月1日～4月30日'!$D72:$AG72)</f>
        <v>0</v>
      </c>
      <c r="E72" s="220">
        <f>SUM('（別紙2-5）5月1日～5月31日'!$D72:$AH72)</f>
        <v>0</v>
      </c>
      <c r="F72" s="220">
        <f>SUM('（別紙2-6）6月1日～6月30日'!$D72:$AG72)</f>
        <v>0</v>
      </c>
      <c r="G72" s="220">
        <f>SUM('（別紙2-7）7月1日～7月31日'!$D72:$AH72)</f>
        <v>0</v>
      </c>
      <c r="H72" s="220">
        <f>SUM('（別紙2-8）8月1日～8月31日'!$D72:$AH72)</f>
        <v>0</v>
      </c>
      <c r="I72" s="220">
        <f>SUM('（別紙2-9）9月1日～9月30日'!$D72:$AG72)</f>
        <v>0</v>
      </c>
      <c r="J72" s="220">
        <f>SUM('（別紙2-7）10月1日～10月31日'!$D72:$AH72)</f>
        <v>0</v>
      </c>
      <c r="K72" s="220">
        <f>SUM('（別紙2-8）11月1日～11月30日'!$D72:$AG72)</f>
        <v>0</v>
      </c>
      <c r="L72" s="220">
        <f>SUM('（別紙2-9）12月1日～12月31日'!$D72:$AH72)</f>
        <v>0</v>
      </c>
      <c r="M72" s="220">
        <f>SUM('（別紙2-10）1月1日～1月31日'!$D72:$AH72)</f>
        <v>0</v>
      </c>
      <c r="N72" s="220">
        <f>SUM('（別紙2-11）2月1日～2月29日'!$D72:$AF72)</f>
        <v>0</v>
      </c>
      <c r="O72" s="220">
        <f>SUM('（別紙2-12）3月1日～3月31日'!$D72:$AG72)</f>
        <v>0</v>
      </c>
      <c r="P72" s="221">
        <f t="shared" si="3"/>
        <v>0</v>
      </c>
      <c r="Q72" s="222" t="str">
        <f t="shared" si="4"/>
        <v/>
      </c>
      <c r="R72" s="222" t="str">
        <f t="shared" si="5"/>
        <v/>
      </c>
      <c r="S72" s="223" t="str">
        <f t="shared" si="6"/>
        <v/>
      </c>
      <c r="T72" s="224">
        <f t="shared" si="9"/>
        <v>0</v>
      </c>
      <c r="U72" s="161" t="str">
        <f>IF('（別紙2-12）3月1日～3月31日'!AI72&gt;15,"×","")</f>
        <v/>
      </c>
      <c r="V72" s="158" t="str">
        <f>IF('（別紙１）チェックリスト'!$B$43="",IF('（別紙2-12）3月1日～3月31日'!AI72&gt;10,"×",""),"")</f>
        <v/>
      </c>
      <c r="W72" s="158" t="str">
        <f>IF(C72="○",IF('（別紙2-12）3月1日～3月31日'!AI72&lt;=7,"","×"),"")</f>
        <v/>
      </c>
      <c r="X72" s="162" t="str">
        <f t="shared" si="8"/>
        <v/>
      </c>
    </row>
    <row r="73" spans="1:24" s="112" customFormat="1" ht="30" customHeight="1" thickBot="1" x14ac:dyDescent="0.45">
      <c r="A73" s="35">
        <v>60</v>
      </c>
      <c r="B73" s="106" t="str">
        <f>IF('（別紙2-12）3月1日～3月31日'!B73="","",'（別紙2-12）3月1日～3月31日'!B73)</f>
        <v/>
      </c>
      <c r="C73" s="208" t="str">
        <f>IF((COUNTA('（別紙2-1）4月1日～4月30日'!C73)+COUNTA('（別紙2-5）5月1日～5月31日'!C73)+COUNTA('（別紙2-6）6月1日～6月30日'!C73)+COUNTA('（別紙2-7）7月1日～7月31日'!C73)+COUNTA('（別紙2-8）8月1日～8月31日'!C73)+COUNTA('（別紙2-9）9月1日～9月30日'!C73)+COUNTA('（別紙2-7）10月1日～10月31日'!C73)+COUNTA('（別紙2-8）11月1日～11月30日'!C73)+COUNTA('（別紙2-9）12月1日～12月31日'!C73)+COUNTA('（別紙2-10）1月1日～1月31日'!C73)+COUNTA('（別紙2-11）2月1日～2月29日'!C73)+COUNTA('（別紙2-12）3月1日～3月31日'!C73))&gt;0,"○","")</f>
        <v/>
      </c>
      <c r="D73" s="220">
        <f>SUM('（別紙2-1）4月1日～4月30日'!$D73:$AG73)</f>
        <v>0</v>
      </c>
      <c r="E73" s="220">
        <f>SUM('（別紙2-5）5月1日～5月31日'!$D73:$AH73)</f>
        <v>0</v>
      </c>
      <c r="F73" s="220">
        <f>SUM('（別紙2-6）6月1日～6月30日'!$D73:$AG73)</f>
        <v>0</v>
      </c>
      <c r="G73" s="220">
        <f>SUM('（別紙2-7）7月1日～7月31日'!$D73:$AH73)</f>
        <v>0</v>
      </c>
      <c r="H73" s="220">
        <f>SUM('（別紙2-8）8月1日～8月31日'!$D73:$AH73)</f>
        <v>0</v>
      </c>
      <c r="I73" s="220">
        <f>SUM('（別紙2-9）9月1日～9月30日'!$D73:$AG73)</f>
        <v>0</v>
      </c>
      <c r="J73" s="220">
        <f>SUM('（別紙2-7）10月1日～10月31日'!$D73:$AH73)</f>
        <v>0</v>
      </c>
      <c r="K73" s="220">
        <f>SUM('（別紙2-8）11月1日～11月30日'!$D73:$AG73)</f>
        <v>0</v>
      </c>
      <c r="L73" s="220">
        <f>SUM('（別紙2-9）12月1日～12月31日'!$D73:$AH73)</f>
        <v>0</v>
      </c>
      <c r="M73" s="220">
        <f>SUM('（別紙2-10）1月1日～1月31日'!$D73:$AH73)</f>
        <v>0</v>
      </c>
      <c r="N73" s="220">
        <f>SUM('（別紙2-11）2月1日～2月29日'!$D73:$AF73)</f>
        <v>0</v>
      </c>
      <c r="O73" s="220">
        <f>SUM('（別紙2-12）3月1日～3月31日'!$D73:$AG73)</f>
        <v>0</v>
      </c>
      <c r="P73" s="221">
        <f t="shared" si="3"/>
        <v>0</v>
      </c>
      <c r="Q73" s="222" t="str">
        <f t="shared" si="4"/>
        <v/>
      </c>
      <c r="R73" s="222" t="str">
        <f t="shared" si="5"/>
        <v/>
      </c>
      <c r="S73" s="223" t="str">
        <f t="shared" si="6"/>
        <v/>
      </c>
      <c r="T73" s="224">
        <f t="shared" si="9"/>
        <v>0</v>
      </c>
      <c r="U73" s="165" t="str">
        <f>IF('（別紙2-12）3月1日～3月31日'!AI73&gt;15,"×","")</f>
        <v/>
      </c>
      <c r="V73" s="166" t="str">
        <f>IF('（別紙１）チェックリスト'!$B$43="",IF('（別紙2-12）3月1日～3月31日'!AI73&gt;10,"×",""),"")</f>
        <v/>
      </c>
      <c r="W73" s="166" t="str">
        <f>IF(C73="○",IF('（別紙2-12）3月1日～3月31日'!AI73&lt;=7,"","×"),"")</f>
        <v/>
      </c>
      <c r="X73" s="167" t="str">
        <f t="shared" si="8"/>
        <v/>
      </c>
    </row>
    <row r="74" spans="1:24" s="112" customFormat="1" ht="30" customHeight="1" x14ac:dyDescent="0.4">
      <c r="A74" s="71">
        <v>61</v>
      </c>
      <c r="B74" s="103" t="str">
        <f>IF('（別紙2-12）3月1日～3月31日'!B74="","",'（別紙2-12）3月1日～3月31日'!B74)</f>
        <v/>
      </c>
      <c r="C74" s="214" t="str">
        <f>IF((COUNTA('（別紙2-1）4月1日～4月30日'!C74)+COUNTA('（別紙2-5）5月1日～5月31日'!C74)+COUNTA('（別紙2-6）6月1日～6月30日'!C74)+COUNTA('（別紙2-7）7月1日～7月31日'!C74)+COUNTA('（別紙2-8）8月1日～8月31日'!C74)+COUNTA('（別紙2-9）9月1日～9月30日'!C74)+COUNTA('（別紙2-7）10月1日～10月31日'!C74)+COUNTA('（別紙2-8）11月1日～11月30日'!C74)+COUNTA('（別紙2-9）12月1日～12月31日'!C74)+COUNTA('（別紙2-10）1月1日～1月31日'!C74)+COUNTA('（別紙2-11）2月1日～2月29日'!C74)+COUNTA('（別紙2-12）3月1日～3月31日'!C74))&gt;0,"○","")</f>
        <v/>
      </c>
      <c r="D74" s="225">
        <f>SUM('（別紙2-1）4月1日～4月30日'!$D74:$AG74)</f>
        <v>0</v>
      </c>
      <c r="E74" s="225">
        <f>SUM('（別紙2-5）5月1日～5月31日'!$D74:$AH74)</f>
        <v>0</v>
      </c>
      <c r="F74" s="225">
        <f>SUM('（別紙2-6）6月1日～6月30日'!$D74:$AG74)</f>
        <v>0</v>
      </c>
      <c r="G74" s="225">
        <f>SUM('（別紙2-7）7月1日～7月31日'!$D74:$AH74)</f>
        <v>0</v>
      </c>
      <c r="H74" s="225">
        <f>SUM('（別紙2-8）8月1日～8月31日'!$D74:$AH74)</f>
        <v>0</v>
      </c>
      <c r="I74" s="225">
        <f>SUM('（別紙2-9）9月1日～9月30日'!$D74:$AG74)</f>
        <v>0</v>
      </c>
      <c r="J74" s="225">
        <f>SUM('（別紙2-7）10月1日～10月31日'!$D74:$AH74)</f>
        <v>0</v>
      </c>
      <c r="K74" s="225">
        <f>SUM('（別紙2-8）11月1日～11月30日'!$D74:$AG74)</f>
        <v>0</v>
      </c>
      <c r="L74" s="225">
        <f>SUM('（別紙2-9）12月1日～12月31日'!$D74:$AH74)</f>
        <v>0</v>
      </c>
      <c r="M74" s="225">
        <f>SUM('（別紙2-10）1月1日～1月31日'!$D74:$AH74)</f>
        <v>0</v>
      </c>
      <c r="N74" s="225">
        <f>SUM('（別紙2-11）2月1日～2月29日'!$D74:$AF74)</f>
        <v>0</v>
      </c>
      <c r="O74" s="225">
        <f>SUM('（別紙2-12）3月1日～3月31日'!$D74:$AG74)</f>
        <v>0</v>
      </c>
      <c r="P74" s="226">
        <f t="shared" si="3"/>
        <v>0</v>
      </c>
      <c r="Q74" s="227" t="str">
        <f t="shared" si="4"/>
        <v/>
      </c>
      <c r="R74" s="227" t="str">
        <f t="shared" si="5"/>
        <v/>
      </c>
      <c r="S74" s="228" t="str">
        <f t="shared" si="6"/>
        <v/>
      </c>
      <c r="T74" s="229">
        <f t="shared" si="9"/>
        <v>0</v>
      </c>
      <c r="U74" s="172" t="str">
        <f>IF('（別紙2-12）3月1日～3月31日'!AI74&gt;15,"×","")</f>
        <v/>
      </c>
      <c r="V74" s="173" t="str">
        <f>IF('（別紙１）チェックリスト'!$B$43="",IF('（別紙2-12）3月1日～3月31日'!AI74&gt;10,"×",""),"")</f>
        <v/>
      </c>
      <c r="W74" s="173" t="str">
        <f>IF(C74="○",IF('（別紙2-12）3月1日～3月31日'!AI74&lt;=7,"","×"),"")</f>
        <v/>
      </c>
      <c r="X74" s="174" t="str">
        <f t="shared" si="8"/>
        <v/>
      </c>
    </row>
    <row r="75" spans="1:24" s="112" customFormat="1" ht="30" customHeight="1" x14ac:dyDescent="0.4">
      <c r="A75" s="35">
        <v>62</v>
      </c>
      <c r="B75" s="103" t="str">
        <f>IF('（別紙2-12）3月1日～3月31日'!B75="","",'（別紙2-12）3月1日～3月31日'!B75)</f>
        <v/>
      </c>
      <c r="C75" s="202" t="str">
        <f>IF((COUNTA('（別紙2-1）4月1日～4月30日'!C75)+COUNTA('（別紙2-5）5月1日～5月31日'!C75)+COUNTA('（別紙2-6）6月1日～6月30日'!C75)+COUNTA('（別紙2-7）7月1日～7月31日'!C75)+COUNTA('（別紙2-8）8月1日～8月31日'!C75)+COUNTA('（別紙2-9）9月1日～9月30日'!C75)+COUNTA('（別紙2-7）10月1日～10月31日'!C75)+COUNTA('（別紙2-8）11月1日～11月30日'!C75)+COUNTA('（別紙2-9）12月1日～12月31日'!C75)+COUNTA('（別紙2-10）1月1日～1月31日'!C75)+COUNTA('（別紙2-11）2月1日～2月29日'!C75)+COUNTA('（別紙2-12）3月1日～3月31日'!C75))&gt;0,"○","")</f>
        <v/>
      </c>
      <c r="D75" s="220">
        <f>SUM('（別紙2-1）4月1日～4月30日'!$D75:$AG75)</f>
        <v>0</v>
      </c>
      <c r="E75" s="220">
        <f>SUM('（別紙2-5）5月1日～5月31日'!$D75:$AH75)</f>
        <v>0</v>
      </c>
      <c r="F75" s="220">
        <f>SUM('（別紙2-6）6月1日～6月30日'!$D75:$AG75)</f>
        <v>0</v>
      </c>
      <c r="G75" s="220">
        <f>SUM('（別紙2-7）7月1日～7月31日'!$D75:$AH75)</f>
        <v>0</v>
      </c>
      <c r="H75" s="220">
        <f>SUM('（別紙2-8）8月1日～8月31日'!$D75:$AH75)</f>
        <v>0</v>
      </c>
      <c r="I75" s="220">
        <f>SUM('（別紙2-9）9月1日～9月30日'!$D75:$AG75)</f>
        <v>0</v>
      </c>
      <c r="J75" s="220">
        <f>SUM('（別紙2-7）10月1日～10月31日'!$D75:$AH75)</f>
        <v>0</v>
      </c>
      <c r="K75" s="220">
        <f>SUM('（別紙2-8）11月1日～11月30日'!$D75:$AG75)</f>
        <v>0</v>
      </c>
      <c r="L75" s="220">
        <f>SUM('（別紙2-9）12月1日～12月31日'!$D75:$AH75)</f>
        <v>0</v>
      </c>
      <c r="M75" s="220">
        <f>SUM('（別紙2-10）1月1日～1月31日'!$D75:$AH75)</f>
        <v>0</v>
      </c>
      <c r="N75" s="220">
        <f>SUM('（別紙2-11）2月1日～2月29日'!$D75:$AF75)</f>
        <v>0</v>
      </c>
      <c r="O75" s="220">
        <f>SUM('（別紙2-12）3月1日～3月31日'!$D75:$AG75)</f>
        <v>0</v>
      </c>
      <c r="P75" s="221">
        <f t="shared" si="3"/>
        <v>0</v>
      </c>
      <c r="Q75" s="222" t="str">
        <f t="shared" si="4"/>
        <v/>
      </c>
      <c r="R75" s="222" t="str">
        <f t="shared" si="5"/>
        <v/>
      </c>
      <c r="S75" s="223" t="str">
        <f t="shared" si="6"/>
        <v/>
      </c>
      <c r="T75" s="224">
        <f t="shared" si="9"/>
        <v>0</v>
      </c>
      <c r="U75" s="161" t="str">
        <f>IF('（別紙2-12）3月1日～3月31日'!AI75&gt;15,"×","")</f>
        <v/>
      </c>
      <c r="V75" s="158" t="str">
        <f>IF('（別紙１）チェックリスト'!$B$43="",IF('（別紙2-12）3月1日～3月31日'!AI75&gt;10,"×",""),"")</f>
        <v/>
      </c>
      <c r="W75" s="158" t="str">
        <f>IF(C75="○",IF('（別紙2-12）3月1日～3月31日'!AI75&lt;=7,"","×"),"")</f>
        <v/>
      </c>
      <c r="X75" s="162" t="str">
        <f t="shared" si="8"/>
        <v/>
      </c>
    </row>
    <row r="76" spans="1:24" s="112" customFormat="1" ht="30" customHeight="1" x14ac:dyDescent="0.4">
      <c r="A76" s="35">
        <v>63</v>
      </c>
      <c r="B76" s="103" t="str">
        <f>IF('（別紙2-12）3月1日～3月31日'!B76="","",'（別紙2-12）3月1日～3月31日'!B76)</f>
        <v/>
      </c>
      <c r="C76" s="202" t="str">
        <f>IF((COUNTA('（別紙2-1）4月1日～4月30日'!C76)+COUNTA('（別紙2-5）5月1日～5月31日'!C76)+COUNTA('（別紙2-6）6月1日～6月30日'!C76)+COUNTA('（別紙2-7）7月1日～7月31日'!C76)+COUNTA('（別紙2-8）8月1日～8月31日'!C76)+COUNTA('（別紙2-9）9月1日～9月30日'!C76)+COUNTA('（別紙2-7）10月1日～10月31日'!C76)+COUNTA('（別紙2-8）11月1日～11月30日'!C76)+COUNTA('（別紙2-9）12月1日～12月31日'!C76)+COUNTA('（別紙2-10）1月1日～1月31日'!C76)+COUNTA('（別紙2-11）2月1日～2月29日'!C76)+COUNTA('（別紙2-12）3月1日～3月31日'!C76))&gt;0,"○","")</f>
        <v/>
      </c>
      <c r="D76" s="220">
        <f>SUM('（別紙2-1）4月1日～4月30日'!$D76:$AG76)</f>
        <v>0</v>
      </c>
      <c r="E76" s="220">
        <f>SUM('（別紙2-5）5月1日～5月31日'!$D76:$AH76)</f>
        <v>0</v>
      </c>
      <c r="F76" s="220">
        <f>SUM('（別紙2-6）6月1日～6月30日'!$D76:$AG76)</f>
        <v>0</v>
      </c>
      <c r="G76" s="220">
        <f>SUM('（別紙2-7）7月1日～7月31日'!$D76:$AH76)</f>
        <v>0</v>
      </c>
      <c r="H76" s="220">
        <f>SUM('（別紙2-8）8月1日～8月31日'!$D76:$AH76)</f>
        <v>0</v>
      </c>
      <c r="I76" s="220">
        <f>SUM('（別紙2-9）9月1日～9月30日'!$D76:$AG76)</f>
        <v>0</v>
      </c>
      <c r="J76" s="220">
        <f>SUM('（別紙2-7）10月1日～10月31日'!$D76:$AH76)</f>
        <v>0</v>
      </c>
      <c r="K76" s="220">
        <f>SUM('（別紙2-8）11月1日～11月30日'!$D76:$AG76)</f>
        <v>0</v>
      </c>
      <c r="L76" s="220">
        <f>SUM('（別紙2-9）12月1日～12月31日'!$D76:$AH76)</f>
        <v>0</v>
      </c>
      <c r="M76" s="220">
        <f>SUM('（別紙2-10）1月1日～1月31日'!$D76:$AH76)</f>
        <v>0</v>
      </c>
      <c r="N76" s="220">
        <f>SUM('（別紙2-11）2月1日～2月29日'!$D76:$AF76)</f>
        <v>0</v>
      </c>
      <c r="O76" s="220">
        <f>SUM('（別紙2-12）3月1日～3月31日'!$D76:$AG76)</f>
        <v>0</v>
      </c>
      <c r="P76" s="221">
        <f t="shared" si="3"/>
        <v>0</v>
      </c>
      <c r="Q76" s="222" t="str">
        <f t="shared" si="4"/>
        <v/>
      </c>
      <c r="R76" s="222" t="str">
        <f t="shared" si="5"/>
        <v/>
      </c>
      <c r="S76" s="223" t="str">
        <f t="shared" si="6"/>
        <v/>
      </c>
      <c r="T76" s="224">
        <f t="shared" si="9"/>
        <v>0</v>
      </c>
      <c r="U76" s="161" t="str">
        <f>IF('（別紙2-12）3月1日～3月31日'!AI76&gt;15,"×","")</f>
        <v/>
      </c>
      <c r="V76" s="158" t="str">
        <f>IF('（別紙１）チェックリスト'!$B$43="",IF('（別紙2-12）3月1日～3月31日'!AI76&gt;10,"×",""),"")</f>
        <v/>
      </c>
      <c r="W76" s="158" t="str">
        <f>IF(C76="○",IF('（別紙2-12）3月1日～3月31日'!AI76&lt;=7,"","×"),"")</f>
        <v/>
      </c>
      <c r="X76" s="162" t="str">
        <f t="shared" si="8"/>
        <v/>
      </c>
    </row>
    <row r="77" spans="1:24" s="112" customFormat="1" ht="30" customHeight="1" x14ac:dyDescent="0.4">
      <c r="A77" s="35">
        <v>64</v>
      </c>
      <c r="B77" s="103" t="str">
        <f>IF('（別紙2-12）3月1日～3月31日'!B77="","",'（別紙2-12）3月1日～3月31日'!B77)</f>
        <v/>
      </c>
      <c r="C77" s="202" t="str">
        <f>IF((COUNTA('（別紙2-1）4月1日～4月30日'!C77)+COUNTA('（別紙2-5）5月1日～5月31日'!C77)+COUNTA('（別紙2-6）6月1日～6月30日'!C77)+COUNTA('（別紙2-7）7月1日～7月31日'!C77)+COUNTA('（別紙2-8）8月1日～8月31日'!C77)+COUNTA('（別紙2-9）9月1日～9月30日'!C77)+COUNTA('（別紙2-7）10月1日～10月31日'!C77)+COUNTA('（別紙2-8）11月1日～11月30日'!C77)+COUNTA('（別紙2-9）12月1日～12月31日'!C77)+COUNTA('（別紙2-10）1月1日～1月31日'!C77)+COUNTA('（別紙2-11）2月1日～2月29日'!C77)+COUNTA('（別紙2-12）3月1日～3月31日'!C77))&gt;0,"○","")</f>
        <v/>
      </c>
      <c r="D77" s="220">
        <f>SUM('（別紙2-1）4月1日～4月30日'!$D77:$AG77)</f>
        <v>0</v>
      </c>
      <c r="E77" s="220">
        <f>SUM('（別紙2-5）5月1日～5月31日'!$D77:$AH77)</f>
        <v>0</v>
      </c>
      <c r="F77" s="220">
        <f>SUM('（別紙2-6）6月1日～6月30日'!$D77:$AG77)</f>
        <v>0</v>
      </c>
      <c r="G77" s="220">
        <f>SUM('（別紙2-7）7月1日～7月31日'!$D77:$AH77)</f>
        <v>0</v>
      </c>
      <c r="H77" s="220">
        <f>SUM('（別紙2-8）8月1日～8月31日'!$D77:$AH77)</f>
        <v>0</v>
      </c>
      <c r="I77" s="220">
        <f>SUM('（別紙2-9）9月1日～9月30日'!$D77:$AG77)</f>
        <v>0</v>
      </c>
      <c r="J77" s="220">
        <f>SUM('（別紙2-7）10月1日～10月31日'!$D77:$AH77)</f>
        <v>0</v>
      </c>
      <c r="K77" s="220">
        <f>SUM('（別紙2-8）11月1日～11月30日'!$D77:$AG77)</f>
        <v>0</v>
      </c>
      <c r="L77" s="220">
        <f>SUM('（別紙2-9）12月1日～12月31日'!$D77:$AH77)</f>
        <v>0</v>
      </c>
      <c r="M77" s="220">
        <f>SUM('（別紙2-10）1月1日～1月31日'!$D77:$AH77)</f>
        <v>0</v>
      </c>
      <c r="N77" s="220">
        <f>SUM('（別紙2-11）2月1日～2月29日'!$D77:$AF77)</f>
        <v>0</v>
      </c>
      <c r="O77" s="220">
        <f>SUM('（別紙2-12）3月1日～3月31日'!$D77:$AG77)</f>
        <v>0</v>
      </c>
      <c r="P77" s="221">
        <f t="shared" si="3"/>
        <v>0</v>
      </c>
      <c r="Q77" s="222" t="str">
        <f t="shared" si="4"/>
        <v/>
      </c>
      <c r="R77" s="222" t="str">
        <f t="shared" si="5"/>
        <v/>
      </c>
      <c r="S77" s="223" t="str">
        <f t="shared" si="6"/>
        <v/>
      </c>
      <c r="T77" s="224">
        <f t="shared" si="9"/>
        <v>0</v>
      </c>
      <c r="U77" s="161" t="str">
        <f>IF('（別紙2-12）3月1日～3月31日'!AI77&gt;15,"×","")</f>
        <v/>
      </c>
      <c r="V77" s="158" t="str">
        <f>IF('（別紙１）チェックリスト'!$B$43="",IF('（別紙2-12）3月1日～3月31日'!AI77&gt;10,"×",""),"")</f>
        <v/>
      </c>
      <c r="W77" s="158" t="str">
        <f>IF(C77="○",IF('（別紙2-12）3月1日～3月31日'!AI77&lt;=7,"","×"),"")</f>
        <v/>
      </c>
      <c r="X77" s="162" t="str">
        <f t="shared" si="8"/>
        <v/>
      </c>
    </row>
    <row r="78" spans="1:24" s="112" customFormat="1" ht="30" customHeight="1" thickBot="1" x14ac:dyDescent="0.45">
      <c r="A78" s="37">
        <v>65</v>
      </c>
      <c r="B78" s="104" t="str">
        <f>IF('（別紙2-12）3月1日～3月31日'!B78="","",'（別紙2-12）3月1日～3月31日'!B78)</f>
        <v/>
      </c>
      <c r="C78" s="208" t="str">
        <f>IF((COUNTA('（別紙2-1）4月1日～4月30日'!C78)+COUNTA('（別紙2-5）5月1日～5月31日'!C78)+COUNTA('（別紙2-6）6月1日～6月30日'!C78)+COUNTA('（別紙2-7）7月1日～7月31日'!C78)+COUNTA('（別紙2-8）8月1日～8月31日'!C78)+COUNTA('（別紙2-9）9月1日～9月30日'!C78)+COUNTA('（別紙2-7）10月1日～10月31日'!C78)+COUNTA('（別紙2-8）11月1日～11月30日'!C78)+COUNTA('（別紙2-9）12月1日～12月31日'!C78)+COUNTA('（別紙2-10）1月1日～1月31日'!C78)+COUNTA('（別紙2-11）2月1日～2月29日'!C78)+COUNTA('（別紙2-12）3月1日～3月31日'!C78))&gt;0,"○","")</f>
        <v/>
      </c>
      <c r="D78" s="209">
        <f>SUM('（別紙2-1）4月1日～4月30日'!$D78:$AG78)</f>
        <v>0</v>
      </c>
      <c r="E78" s="209">
        <f>SUM('（別紙2-5）5月1日～5月31日'!$D78:$AH78)</f>
        <v>0</v>
      </c>
      <c r="F78" s="209">
        <f>SUM('（別紙2-6）6月1日～6月30日'!$D78:$AG78)</f>
        <v>0</v>
      </c>
      <c r="G78" s="209">
        <f>SUM('（別紙2-7）7月1日～7月31日'!$D78:$AH78)</f>
        <v>0</v>
      </c>
      <c r="H78" s="209">
        <f>SUM('（別紙2-8）8月1日～8月31日'!$D78:$AH78)</f>
        <v>0</v>
      </c>
      <c r="I78" s="209">
        <f>SUM('（別紙2-9）9月1日～9月30日'!$D78:$AG78)</f>
        <v>0</v>
      </c>
      <c r="J78" s="209">
        <f>SUM('（別紙2-7）10月1日～10月31日'!$D78:$AH78)</f>
        <v>0</v>
      </c>
      <c r="K78" s="209">
        <f>SUM('（別紙2-8）11月1日～11月30日'!$D78:$AG78)</f>
        <v>0</v>
      </c>
      <c r="L78" s="209">
        <f>SUM('（別紙2-9）12月1日～12月31日'!$D78:$AH78)</f>
        <v>0</v>
      </c>
      <c r="M78" s="209">
        <f>SUM('（別紙2-10）1月1日～1月31日'!$D78:$AH78)</f>
        <v>0</v>
      </c>
      <c r="N78" s="209">
        <f>SUM('（別紙2-11）2月1日～2月29日'!$D78:$AF78)</f>
        <v>0</v>
      </c>
      <c r="O78" s="209">
        <f>SUM('（別紙2-12）3月1日～3月31日'!$D78:$AG78)</f>
        <v>0</v>
      </c>
      <c r="P78" s="210">
        <f t="shared" si="3"/>
        <v>0</v>
      </c>
      <c r="Q78" s="211" t="str">
        <f t="shared" si="4"/>
        <v/>
      </c>
      <c r="R78" s="211" t="str">
        <f t="shared" si="5"/>
        <v/>
      </c>
      <c r="S78" s="212" t="str">
        <f t="shared" si="6"/>
        <v/>
      </c>
      <c r="T78" s="213">
        <f t="shared" ref="T78:T109" si="10">P78*10000</f>
        <v>0</v>
      </c>
      <c r="U78" s="175" t="str">
        <f>IF('（別紙2-12）3月1日～3月31日'!AI78&gt;15,"×","")</f>
        <v/>
      </c>
      <c r="V78" s="176" t="str">
        <f>IF('（別紙１）チェックリスト'!$B$43="",IF('（別紙2-12）3月1日～3月31日'!AI78&gt;10,"×",""),"")</f>
        <v/>
      </c>
      <c r="W78" s="176" t="str">
        <f>IF(C78="○",IF('（別紙2-12）3月1日～3月31日'!AI78&lt;=7,"","×"),"")</f>
        <v/>
      </c>
      <c r="X78" s="177" t="str">
        <f t="shared" si="8"/>
        <v/>
      </c>
    </row>
    <row r="79" spans="1:24" s="112" customFormat="1" ht="30" customHeight="1" x14ac:dyDescent="0.4">
      <c r="A79" s="64">
        <v>66</v>
      </c>
      <c r="B79" s="105" t="str">
        <f>IF('（別紙2-12）3月1日～3月31日'!B79="","",'（別紙2-12）3月1日～3月31日'!B79)</f>
        <v/>
      </c>
      <c r="C79" s="214" t="str">
        <f>IF((COUNTA('（別紙2-1）4月1日～4月30日'!C79)+COUNTA('（別紙2-5）5月1日～5月31日'!C79)+COUNTA('（別紙2-6）6月1日～6月30日'!C79)+COUNTA('（別紙2-7）7月1日～7月31日'!C79)+COUNTA('（別紙2-8）8月1日～8月31日'!C79)+COUNTA('（別紙2-9）9月1日～9月30日'!C79)+COUNTA('（別紙2-7）10月1日～10月31日'!C79)+COUNTA('（別紙2-8）11月1日～11月30日'!C79)+COUNTA('（別紙2-9）12月1日～12月31日'!C79)+COUNTA('（別紙2-10）1月1日～1月31日'!C79)+COUNTA('（別紙2-11）2月1日～2月29日'!C79)+COUNTA('（別紙2-12）3月1日～3月31日'!C79))&gt;0,"○","")</f>
        <v/>
      </c>
      <c r="D79" s="230">
        <f>SUM('（別紙2-1）4月1日～4月30日'!$D79:$AG79)</f>
        <v>0</v>
      </c>
      <c r="E79" s="230">
        <f>SUM('（別紙2-5）5月1日～5月31日'!$D79:$AH79)</f>
        <v>0</v>
      </c>
      <c r="F79" s="230">
        <f>SUM('（別紙2-6）6月1日～6月30日'!$D79:$AG79)</f>
        <v>0</v>
      </c>
      <c r="G79" s="230">
        <f>SUM('（別紙2-7）7月1日～7月31日'!$D79:$AH79)</f>
        <v>0</v>
      </c>
      <c r="H79" s="230">
        <f>SUM('（別紙2-8）8月1日～8月31日'!$D79:$AH79)</f>
        <v>0</v>
      </c>
      <c r="I79" s="230">
        <f>SUM('（別紙2-9）9月1日～9月30日'!$D79:$AG79)</f>
        <v>0</v>
      </c>
      <c r="J79" s="230">
        <f>SUM('（別紙2-7）10月1日～10月31日'!$D79:$AH79)</f>
        <v>0</v>
      </c>
      <c r="K79" s="230">
        <f>SUM('（別紙2-8）11月1日～11月30日'!$D79:$AG79)</f>
        <v>0</v>
      </c>
      <c r="L79" s="230">
        <f>SUM('（別紙2-9）12月1日～12月31日'!$D79:$AH79)</f>
        <v>0</v>
      </c>
      <c r="M79" s="230">
        <f>SUM('（別紙2-10）1月1日～1月31日'!$D79:$AH79)</f>
        <v>0</v>
      </c>
      <c r="N79" s="230">
        <f>SUM('（別紙2-11）2月1日～2月29日'!$D79:$AF79)</f>
        <v>0</v>
      </c>
      <c r="O79" s="230">
        <f>SUM('（別紙2-12）3月1日～3月31日'!$D79:$AG79)</f>
        <v>0</v>
      </c>
      <c r="P79" s="231">
        <f t="shared" ref="P79:P142" si="11">SUM(D79:O79)</f>
        <v>0</v>
      </c>
      <c r="Q79" s="232" t="str">
        <f t="shared" ref="Q79:Q142" si="12">IF((D79&gt;0),2304,IF((E79&gt;0),2305,IF((F79&gt;0),2306,IF((G79&gt;0),2307,IF((H79&gt;0),2308,IF((I79&gt;0),2309,
IF((J79&gt;0),2310,IF((K79&gt;0),2311,IF((L79&gt;0),2312,IF((M79&gt;0),2401,IF((N79&gt;0),2402,IF((O79&gt;0),2403,""))))))))))))</f>
        <v/>
      </c>
      <c r="R79" s="232" t="str">
        <f t="shared" ref="R79:R142" si="13">IF((O79&gt;0),2403,IF((N79&gt;0),2402,IF((M79&gt;0),2401,IF((L79&gt;0),2312,IF((K79&gt;0),2311,IF((J79&gt;0),2310,
IF((I79&gt;0),2309,IF((H79&gt;0),2308,IF((G79&gt;0),2307,IF((F79&gt;0),2306,IF((E79&gt;0),2305,IF((D79&gt;0),2304,""))))))))))))</f>
        <v/>
      </c>
      <c r="S79" s="233" t="str">
        <f t="shared" ref="S79:S142" si="14">IF(COUNTIF(D79:O79,"&gt;0")&gt;1,1,"")</f>
        <v/>
      </c>
      <c r="T79" s="234">
        <f t="shared" si="10"/>
        <v>0</v>
      </c>
      <c r="U79" s="178" t="str">
        <f>IF('（別紙2-12）3月1日～3月31日'!AI79&gt;15,"×","")</f>
        <v/>
      </c>
      <c r="V79" s="179" t="str">
        <f>IF('（別紙１）チェックリスト'!$B$43="",IF('（別紙2-12）3月1日～3月31日'!AI79&gt;10,"×",""),"")</f>
        <v/>
      </c>
      <c r="W79" s="179" t="str">
        <f>IF(C79="○",IF('（別紙2-12）3月1日～3月31日'!AI79&lt;=7,"","×"),"")</f>
        <v/>
      </c>
      <c r="X79" s="180" t="str">
        <f t="shared" ref="X79:X142" si="15">IF(AND(B79="",P79&gt;0),"×","")</f>
        <v/>
      </c>
    </row>
    <row r="80" spans="1:24" s="112" customFormat="1" ht="30" customHeight="1" x14ac:dyDescent="0.4">
      <c r="A80" s="35">
        <v>67</v>
      </c>
      <c r="B80" s="103" t="str">
        <f>IF('（別紙2-12）3月1日～3月31日'!B80="","",'（別紙2-12）3月1日～3月31日'!B80)</f>
        <v/>
      </c>
      <c r="C80" s="202" t="str">
        <f>IF((COUNTA('（別紙2-1）4月1日～4月30日'!C80)+COUNTA('（別紙2-5）5月1日～5月31日'!C80)+COUNTA('（別紙2-6）6月1日～6月30日'!C80)+COUNTA('（別紙2-7）7月1日～7月31日'!C80)+COUNTA('（別紙2-8）8月1日～8月31日'!C80)+COUNTA('（別紙2-9）9月1日～9月30日'!C80)+COUNTA('（別紙2-7）10月1日～10月31日'!C80)+COUNTA('（別紙2-8）11月1日～11月30日'!C80)+COUNTA('（別紙2-9）12月1日～12月31日'!C80)+COUNTA('（別紙2-10）1月1日～1月31日'!C80)+COUNTA('（別紙2-11）2月1日～2月29日'!C80)+COUNTA('（別紙2-12）3月1日～3月31日'!C80))&gt;0,"○","")</f>
        <v/>
      </c>
      <c r="D80" s="220">
        <f>SUM('（別紙2-1）4月1日～4月30日'!$D80:$AG80)</f>
        <v>0</v>
      </c>
      <c r="E80" s="220">
        <f>SUM('（別紙2-5）5月1日～5月31日'!$D80:$AH80)</f>
        <v>0</v>
      </c>
      <c r="F80" s="220">
        <f>SUM('（別紙2-6）6月1日～6月30日'!$D80:$AG80)</f>
        <v>0</v>
      </c>
      <c r="G80" s="220">
        <f>SUM('（別紙2-7）7月1日～7月31日'!$D80:$AH80)</f>
        <v>0</v>
      </c>
      <c r="H80" s="220">
        <f>SUM('（別紙2-8）8月1日～8月31日'!$D80:$AH80)</f>
        <v>0</v>
      </c>
      <c r="I80" s="220">
        <f>SUM('（別紙2-9）9月1日～9月30日'!$D80:$AG80)</f>
        <v>0</v>
      </c>
      <c r="J80" s="220">
        <f>SUM('（別紙2-7）10月1日～10月31日'!$D80:$AH80)</f>
        <v>0</v>
      </c>
      <c r="K80" s="220">
        <f>SUM('（別紙2-8）11月1日～11月30日'!$D80:$AG80)</f>
        <v>0</v>
      </c>
      <c r="L80" s="220">
        <f>SUM('（別紙2-9）12月1日～12月31日'!$D80:$AH80)</f>
        <v>0</v>
      </c>
      <c r="M80" s="220">
        <f>SUM('（別紙2-10）1月1日～1月31日'!$D80:$AH80)</f>
        <v>0</v>
      </c>
      <c r="N80" s="220">
        <f>SUM('（別紙2-11）2月1日～2月29日'!$D80:$AF80)</f>
        <v>0</v>
      </c>
      <c r="O80" s="220">
        <f>SUM('（別紙2-12）3月1日～3月31日'!$D80:$AG80)</f>
        <v>0</v>
      </c>
      <c r="P80" s="221">
        <f t="shared" si="11"/>
        <v>0</v>
      </c>
      <c r="Q80" s="222" t="str">
        <f t="shared" si="12"/>
        <v/>
      </c>
      <c r="R80" s="222" t="str">
        <f t="shared" si="13"/>
        <v/>
      </c>
      <c r="S80" s="223" t="str">
        <f t="shared" si="14"/>
        <v/>
      </c>
      <c r="T80" s="224">
        <f t="shared" si="10"/>
        <v>0</v>
      </c>
      <c r="U80" s="161" t="str">
        <f>IF('（別紙2-12）3月1日～3月31日'!AI80&gt;15,"×","")</f>
        <v/>
      </c>
      <c r="V80" s="158" t="str">
        <f>IF('（別紙１）チェックリスト'!$B$43="",IF('（別紙2-12）3月1日～3月31日'!AI80&gt;10,"×",""),"")</f>
        <v/>
      </c>
      <c r="W80" s="158" t="str">
        <f>IF(C80="○",IF('（別紙2-12）3月1日～3月31日'!AI80&lt;=7,"","×"),"")</f>
        <v/>
      </c>
      <c r="X80" s="162" t="str">
        <f t="shared" si="15"/>
        <v/>
      </c>
    </row>
    <row r="81" spans="1:24" s="112" customFormat="1" ht="30" customHeight="1" x14ac:dyDescent="0.4">
      <c r="A81" s="35">
        <v>68</v>
      </c>
      <c r="B81" s="103" t="str">
        <f>IF('（別紙2-12）3月1日～3月31日'!B81="","",'（別紙2-12）3月1日～3月31日'!B81)</f>
        <v/>
      </c>
      <c r="C81" s="202" t="str">
        <f>IF((COUNTA('（別紙2-1）4月1日～4月30日'!C81)+COUNTA('（別紙2-5）5月1日～5月31日'!C81)+COUNTA('（別紙2-6）6月1日～6月30日'!C81)+COUNTA('（別紙2-7）7月1日～7月31日'!C81)+COUNTA('（別紙2-8）8月1日～8月31日'!C81)+COUNTA('（別紙2-9）9月1日～9月30日'!C81)+COUNTA('（別紙2-7）10月1日～10月31日'!C81)+COUNTA('（別紙2-8）11月1日～11月30日'!C81)+COUNTA('（別紙2-9）12月1日～12月31日'!C81)+COUNTA('（別紙2-10）1月1日～1月31日'!C81)+COUNTA('（別紙2-11）2月1日～2月29日'!C81)+COUNTA('（別紙2-12）3月1日～3月31日'!C81))&gt;0,"○","")</f>
        <v/>
      </c>
      <c r="D81" s="220">
        <f>SUM('（別紙2-1）4月1日～4月30日'!$D81:$AG81)</f>
        <v>0</v>
      </c>
      <c r="E81" s="220">
        <f>SUM('（別紙2-5）5月1日～5月31日'!$D81:$AH81)</f>
        <v>0</v>
      </c>
      <c r="F81" s="220">
        <f>SUM('（別紙2-6）6月1日～6月30日'!$D81:$AG81)</f>
        <v>0</v>
      </c>
      <c r="G81" s="220">
        <f>SUM('（別紙2-7）7月1日～7月31日'!$D81:$AH81)</f>
        <v>0</v>
      </c>
      <c r="H81" s="220">
        <f>SUM('（別紙2-8）8月1日～8月31日'!$D81:$AH81)</f>
        <v>0</v>
      </c>
      <c r="I81" s="220">
        <f>SUM('（別紙2-9）9月1日～9月30日'!$D81:$AG81)</f>
        <v>0</v>
      </c>
      <c r="J81" s="220">
        <f>SUM('（別紙2-7）10月1日～10月31日'!$D81:$AH81)</f>
        <v>0</v>
      </c>
      <c r="K81" s="220">
        <f>SUM('（別紙2-8）11月1日～11月30日'!$D81:$AG81)</f>
        <v>0</v>
      </c>
      <c r="L81" s="220">
        <f>SUM('（別紙2-9）12月1日～12月31日'!$D81:$AH81)</f>
        <v>0</v>
      </c>
      <c r="M81" s="220">
        <f>SUM('（別紙2-10）1月1日～1月31日'!$D81:$AH81)</f>
        <v>0</v>
      </c>
      <c r="N81" s="220">
        <f>SUM('（別紙2-11）2月1日～2月29日'!$D81:$AF81)</f>
        <v>0</v>
      </c>
      <c r="O81" s="220">
        <f>SUM('（別紙2-12）3月1日～3月31日'!$D81:$AG81)</f>
        <v>0</v>
      </c>
      <c r="P81" s="221">
        <f t="shared" si="11"/>
        <v>0</v>
      </c>
      <c r="Q81" s="222" t="str">
        <f t="shared" si="12"/>
        <v/>
      </c>
      <c r="R81" s="222" t="str">
        <f t="shared" si="13"/>
        <v/>
      </c>
      <c r="S81" s="223" t="str">
        <f t="shared" si="14"/>
        <v/>
      </c>
      <c r="T81" s="224">
        <f t="shared" si="10"/>
        <v>0</v>
      </c>
      <c r="U81" s="161" t="str">
        <f>IF('（別紙2-12）3月1日～3月31日'!AI81&gt;15,"×","")</f>
        <v/>
      </c>
      <c r="V81" s="158" t="str">
        <f>IF('（別紙１）チェックリスト'!$B$43="",IF('（別紙2-12）3月1日～3月31日'!AI81&gt;10,"×",""),"")</f>
        <v/>
      </c>
      <c r="W81" s="158" t="str">
        <f>IF(C81="○",IF('（別紙2-12）3月1日～3月31日'!AI81&lt;=7,"","×"),"")</f>
        <v/>
      </c>
      <c r="X81" s="162" t="str">
        <f t="shared" si="15"/>
        <v/>
      </c>
    </row>
    <row r="82" spans="1:24" s="112" customFormat="1" ht="30" customHeight="1" x14ac:dyDescent="0.4">
      <c r="A82" s="35">
        <v>69</v>
      </c>
      <c r="B82" s="103" t="str">
        <f>IF('（別紙2-12）3月1日～3月31日'!B82="","",'（別紙2-12）3月1日～3月31日'!B82)</f>
        <v/>
      </c>
      <c r="C82" s="202" t="str">
        <f>IF((COUNTA('（別紙2-1）4月1日～4月30日'!C82)+COUNTA('（別紙2-5）5月1日～5月31日'!C82)+COUNTA('（別紙2-6）6月1日～6月30日'!C82)+COUNTA('（別紙2-7）7月1日～7月31日'!C82)+COUNTA('（別紙2-8）8月1日～8月31日'!C82)+COUNTA('（別紙2-9）9月1日～9月30日'!C82)+COUNTA('（別紙2-7）10月1日～10月31日'!C82)+COUNTA('（別紙2-8）11月1日～11月30日'!C82)+COUNTA('（別紙2-9）12月1日～12月31日'!C82)+COUNTA('（別紙2-10）1月1日～1月31日'!C82)+COUNTA('（別紙2-11）2月1日～2月29日'!C82)+COUNTA('（別紙2-12）3月1日～3月31日'!C82))&gt;0,"○","")</f>
        <v/>
      </c>
      <c r="D82" s="220">
        <f>SUM('（別紙2-1）4月1日～4月30日'!$D82:$AG82)</f>
        <v>0</v>
      </c>
      <c r="E82" s="220">
        <f>SUM('（別紙2-5）5月1日～5月31日'!$D82:$AH82)</f>
        <v>0</v>
      </c>
      <c r="F82" s="220">
        <f>SUM('（別紙2-6）6月1日～6月30日'!$D82:$AG82)</f>
        <v>0</v>
      </c>
      <c r="G82" s="220">
        <f>SUM('（別紙2-7）7月1日～7月31日'!$D82:$AH82)</f>
        <v>0</v>
      </c>
      <c r="H82" s="220">
        <f>SUM('（別紙2-8）8月1日～8月31日'!$D82:$AH82)</f>
        <v>0</v>
      </c>
      <c r="I82" s="220">
        <f>SUM('（別紙2-9）9月1日～9月30日'!$D82:$AG82)</f>
        <v>0</v>
      </c>
      <c r="J82" s="220">
        <f>SUM('（別紙2-7）10月1日～10月31日'!$D82:$AH82)</f>
        <v>0</v>
      </c>
      <c r="K82" s="220">
        <f>SUM('（別紙2-8）11月1日～11月30日'!$D82:$AG82)</f>
        <v>0</v>
      </c>
      <c r="L82" s="220">
        <f>SUM('（別紙2-9）12月1日～12月31日'!$D82:$AH82)</f>
        <v>0</v>
      </c>
      <c r="M82" s="220">
        <f>SUM('（別紙2-10）1月1日～1月31日'!$D82:$AH82)</f>
        <v>0</v>
      </c>
      <c r="N82" s="220">
        <f>SUM('（別紙2-11）2月1日～2月29日'!$D82:$AF82)</f>
        <v>0</v>
      </c>
      <c r="O82" s="220">
        <f>SUM('（別紙2-12）3月1日～3月31日'!$D82:$AG82)</f>
        <v>0</v>
      </c>
      <c r="P82" s="221">
        <f t="shared" si="11"/>
        <v>0</v>
      </c>
      <c r="Q82" s="222" t="str">
        <f t="shared" si="12"/>
        <v/>
      </c>
      <c r="R82" s="222" t="str">
        <f t="shared" si="13"/>
        <v/>
      </c>
      <c r="S82" s="223" t="str">
        <f t="shared" si="14"/>
        <v/>
      </c>
      <c r="T82" s="224">
        <f t="shared" si="10"/>
        <v>0</v>
      </c>
      <c r="U82" s="161" t="str">
        <f>IF('（別紙2-12）3月1日～3月31日'!AI82&gt;15,"×","")</f>
        <v/>
      </c>
      <c r="V82" s="158" t="str">
        <f>IF('（別紙１）チェックリスト'!$B$43="",IF('（別紙2-12）3月1日～3月31日'!AI82&gt;10,"×",""),"")</f>
        <v/>
      </c>
      <c r="W82" s="158" t="str">
        <f>IF(C82="○",IF('（別紙2-12）3月1日～3月31日'!AI82&lt;=7,"","×"),"")</f>
        <v/>
      </c>
      <c r="X82" s="162" t="str">
        <f t="shared" si="15"/>
        <v/>
      </c>
    </row>
    <row r="83" spans="1:24" s="112" customFormat="1" ht="30" customHeight="1" thickBot="1" x14ac:dyDescent="0.45">
      <c r="A83" s="35">
        <v>70</v>
      </c>
      <c r="B83" s="104" t="str">
        <f>IF('（別紙2-12）3月1日～3月31日'!B83="","",'（別紙2-12）3月1日～3月31日'!B83)</f>
        <v/>
      </c>
      <c r="C83" s="208" t="str">
        <f>IF((COUNTA('（別紙2-1）4月1日～4月30日'!C83)+COUNTA('（別紙2-5）5月1日～5月31日'!C83)+COUNTA('（別紙2-6）6月1日～6月30日'!C83)+COUNTA('（別紙2-7）7月1日～7月31日'!C83)+COUNTA('（別紙2-8）8月1日～8月31日'!C83)+COUNTA('（別紙2-9）9月1日～9月30日'!C83)+COUNTA('（別紙2-7）10月1日～10月31日'!C83)+COUNTA('（別紙2-8）11月1日～11月30日'!C83)+COUNTA('（別紙2-9）12月1日～12月31日'!C83)+COUNTA('（別紙2-10）1月1日～1月31日'!C83)+COUNTA('（別紙2-11）2月1日～2月29日'!C83)+COUNTA('（別紙2-12）3月1日～3月31日'!C83))&gt;0,"○","")</f>
        <v/>
      </c>
      <c r="D83" s="220">
        <f>SUM('（別紙2-1）4月1日～4月30日'!$D83:$AG83)</f>
        <v>0</v>
      </c>
      <c r="E83" s="220">
        <f>SUM('（別紙2-5）5月1日～5月31日'!$D83:$AH83)</f>
        <v>0</v>
      </c>
      <c r="F83" s="220">
        <f>SUM('（別紙2-6）6月1日～6月30日'!$D83:$AG83)</f>
        <v>0</v>
      </c>
      <c r="G83" s="220">
        <f>SUM('（別紙2-7）7月1日～7月31日'!$D83:$AH83)</f>
        <v>0</v>
      </c>
      <c r="H83" s="220">
        <f>SUM('（別紙2-8）8月1日～8月31日'!$D83:$AH83)</f>
        <v>0</v>
      </c>
      <c r="I83" s="220">
        <f>SUM('（別紙2-9）9月1日～9月30日'!$D83:$AG83)</f>
        <v>0</v>
      </c>
      <c r="J83" s="220">
        <f>SUM('（別紙2-7）10月1日～10月31日'!$D83:$AH83)</f>
        <v>0</v>
      </c>
      <c r="K83" s="220">
        <f>SUM('（別紙2-8）11月1日～11月30日'!$D83:$AG83)</f>
        <v>0</v>
      </c>
      <c r="L83" s="220">
        <f>SUM('（別紙2-9）12月1日～12月31日'!$D83:$AH83)</f>
        <v>0</v>
      </c>
      <c r="M83" s="220">
        <f>SUM('（別紙2-10）1月1日～1月31日'!$D83:$AH83)</f>
        <v>0</v>
      </c>
      <c r="N83" s="220">
        <f>SUM('（別紙2-11）2月1日～2月29日'!$D83:$AF83)</f>
        <v>0</v>
      </c>
      <c r="O83" s="220">
        <f>SUM('（別紙2-12）3月1日～3月31日'!$D83:$AG83)</f>
        <v>0</v>
      </c>
      <c r="P83" s="221">
        <f t="shared" si="11"/>
        <v>0</v>
      </c>
      <c r="Q83" s="222" t="str">
        <f t="shared" si="12"/>
        <v/>
      </c>
      <c r="R83" s="222" t="str">
        <f t="shared" si="13"/>
        <v/>
      </c>
      <c r="S83" s="223" t="str">
        <f t="shared" si="14"/>
        <v/>
      </c>
      <c r="T83" s="224">
        <f t="shared" si="10"/>
        <v>0</v>
      </c>
      <c r="U83" s="165" t="str">
        <f>IF('（別紙2-12）3月1日～3月31日'!AI83&gt;15,"×","")</f>
        <v/>
      </c>
      <c r="V83" s="166" t="str">
        <f>IF('（別紙１）チェックリスト'!$B$43="",IF('（別紙2-12）3月1日～3月31日'!AI83&gt;10,"×",""),"")</f>
        <v/>
      </c>
      <c r="W83" s="166" t="str">
        <f>IF(C83="○",IF('（別紙2-12）3月1日～3月31日'!AI83&lt;=7,"","×"),"")</f>
        <v/>
      </c>
      <c r="X83" s="167" t="str">
        <f t="shared" si="15"/>
        <v/>
      </c>
    </row>
    <row r="84" spans="1:24" s="112" customFormat="1" ht="30" customHeight="1" x14ac:dyDescent="0.4">
      <c r="A84" s="71">
        <v>71</v>
      </c>
      <c r="B84" s="105" t="str">
        <f>IF('（別紙2-12）3月1日～3月31日'!B84="","",'（別紙2-12）3月1日～3月31日'!B84)</f>
        <v/>
      </c>
      <c r="C84" s="214" t="str">
        <f>IF((COUNTA('（別紙2-1）4月1日～4月30日'!C84)+COUNTA('（別紙2-5）5月1日～5月31日'!C84)+COUNTA('（別紙2-6）6月1日～6月30日'!C84)+COUNTA('（別紙2-7）7月1日～7月31日'!C84)+COUNTA('（別紙2-8）8月1日～8月31日'!C84)+COUNTA('（別紙2-9）9月1日～9月30日'!C84)+COUNTA('（別紙2-7）10月1日～10月31日'!C84)+COUNTA('（別紙2-8）11月1日～11月30日'!C84)+COUNTA('（別紙2-9）12月1日～12月31日'!C84)+COUNTA('（別紙2-10）1月1日～1月31日'!C84)+COUNTA('（別紙2-11）2月1日～2月29日'!C84)+COUNTA('（別紙2-12）3月1日～3月31日'!C84))&gt;0,"○","")</f>
        <v/>
      </c>
      <c r="D84" s="225">
        <f>SUM('（別紙2-1）4月1日～4月30日'!$D84:$AG84)</f>
        <v>0</v>
      </c>
      <c r="E84" s="225">
        <f>SUM('（別紙2-5）5月1日～5月31日'!$D84:$AH84)</f>
        <v>0</v>
      </c>
      <c r="F84" s="225">
        <f>SUM('（別紙2-6）6月1日～6月30日'!$D84:$AG84)</f>
        <v>0</v>
      </c>
      <c r="G84" s="225">
        <f>SUM('（別紙2-7）7月1日～7月31日'!$D84:$AH84)</f>
        <v>0</v>
      </c>
      <c r="H84" s="225">
        <f>SUM('（別紙2-8）8月1日～8月31日'!$D84:$AH84)</f>
        <v>0</v>
      </c>
      <c r="I84" s="225">
        <f>SUM('（別紙2-9）9月1日～9月30日'!$D84:$AG84)</f>
        <v>0</v>
      </c>
      <c r="J84" s="225">
        <f>SUM('（別紙2-7）10月1日～10月31日'!$D84:$AH84)</f>
        <v>0</v>
      </c>
      <c r="K84" s="225">
        <f>SUM('（別紙2-8）11月1日～11月30日'!$D84:$AG84)</f>
        <v>0</v>
      </c>
      <c r="L84" s="225">
        <f>SUM('（別紙2-9）12月1日～12月31日'!$D84:$AH84)</f>
        <v>0</v>
      </c>
      <c r="M84" s="225">
        <f>SUM('（別紙2-10）1月1日～1月31日'!$D84:$AH84)</f>
        <v>0</v>
      </c>
      <c r="N84" s="225">
        <f>SUM('（別紙2-11）2月1日～2月29日'!$D84:$AF84)</f>
        <v>0</v>
      </c>
      <c r="O84" s="225">
        <f>SUM('（別紙2-12）3月1日～3月31日'!$D84:$AG84)</f>
        <v>0</v>
      </c>
      <c r="P84" s="226">
        <f t="shared" si="11"/>
        <v>0</v>
      </c>
      <c r="Q84" s="227" t="str">
        <f t="shared" si="12"/>
        <v/>
      </c>
      <c r="R84" s="227" t="str">
        <f t="shared" si="13"/>
        <v/>
      </c>
      <c r="S84" s="228" t="str">
        <f t="shared" si="14"/>
        <v/>
      </c>
      <c r="T84" s="229">
        <f t="shared" si="10"/>
        <v>0</v>
      </c>
      <c r="U84" s="172" t="str">
        <f>IF('（別紙2-12）3月1日～3月31日'!AI84&gt;15,"×","")</f>
        <v/>
      </c>
      <c r="V84" s="173" t="str">
        <f>IF('（別紙１）チェックリスト'!$B$43="",IF('（別紙2-12）3月1日～3月31日'!AI84&gt;10,"×",""),"")</f>
        <v/>
      </c>
      <c r="W84" s="173" t="str">
        <f>IF(C84="○",IF('（別紙2-12）3月1日～3月31日'!AI84&lt;=7,"","×"),"")</f>
        <v/>
      </c>
      <c r="X84" s="174" t="str">
        <f t="shared" si="15"/>
        <v/>
      </c>
    </row>
    <row r="85" spans="1:24" s="112" customFormat="1" ht="30" customHeight="1" x14ac:dyDescent="0.4">
      <c r="A85" s="35">
        <v>72</v>
      </c>
      <c r="B85" s="103" t="str">
        <f>IF('（別紙2-12）3月1日～3月31日'!B85="","",'（別紙2-12）3月1日～3月31日'!B85)</f>
        <v/>
      </c>
      <c r="C85" s="202" t="str">
        <f>IF((COUNTA('（別紙2-1）4月1日～4月30日'!C85)+COUNTA('（別紙2-5）5月1日～5月31日'!C85)+COUNTA('（別紙2-6）6月1日～6月30日'!C85)+COUNTA('（別紙2-7）7月1日～7月31日'!C85)+COUNTA('（別紙2-8）8月1日～8月31日'!C85)+COUNTA('（別紙2-9）9月1日～9月30日'!C85)+COUNTA('（別紙2-7）10月1日～10月31日'!C85)+COUNTA('（別紙2-8）11月1日～11月30日'!C85)+COUNTA('（別紙2-9）12月1日～12月31日'!C85)+COUNTA('（別紙2-10）1月1日～1月31日'!C85)+COUNTA('（別紙2-11）2月1日～2月29日'!C85)+COUNTA('（別紙2-12）3月1日～3月31日'!C85))&gt;0,"○","")</f>
        <v/>
      </c>
      <c r="D85" s="220">
        <f>SUM('（別紙2-1）4月1日～4月30日'!$D85:$AG85)</f>
        <v>0</v>
      </c>
      <c r="E85" s="220">
        <f>SUM('（別紙2-5）5月1日～5月31日'!$D85:$AH85)</f>
        <v>0</v>
      </c>
      <c r="F85" s="220">
        <f>SUM('（別紙2-6）6月1日～6月30日'!$D85:$AG85)</f>
        <v>0</v>
      </c>
      <c r="G85" s="220">
        <f>SUM('（別紙2-7）7月1日～7月31日'!$D85:$AH85)</f>
        <v>0</v>
      </c>
      <c r="H85" s="220">
        <f>SUM('（別紙2-8）8月1日～8月31日'!$D85:$AH85)</f>
        <v>0</v>
      </c>
      <c r="I85" s="220">
        <f>SUM('（別紙2-9）9月1日～9月30日'!$D85:$AG85)</f>
        <v>0</v>
      </c>
      <c r="J85" s="220">
        <f>SUM('（別紙2-7）10月1日～10月31日'!$D85:$AH85)</f>
        <v>0</v>
      </c>
      <c r="K85" s="220">
        <f>SUM('（別紙2-8）11月1日～11月30日'!$D85:$AG85)</f>
        <v>0</v>
      </c>
      <c r="L85" s="220">
        <f>SUM('（別紙2-9）12月1日～12月31日'!$D85:$AH85)</f>
        <v>0</v>
      </c>
      <c r="M85" s="220">
        <f>SUM('（別紙2-10）1月1日～1月31日'!$D85:$AH85)</f>
        <v>0</v>
      </c>
      <c r="N85" s="220">
        <f>SUM('（別紙2-11）2月1日～2月29日'!$D85:$AF85)</f>
        <v>0</v>
      </c>
      <c r="O85" s="220">
        <f>SUM('（別紙2-12）3月1日～3月31日'!$D85:$AG85)</f>
        <v>0</v>
      </c>
      <c r="P85" s="221">
        <f t="shared" si="11"/>
        <v>0</v>
      </c>
      <c r="Q85" s="222" t="str">
        <f t="shared" si="12"/>
        <v/>
      </c>
      <c r="R85" s="222" t="str">
        <f t="shared" si="13"/>
        <v/>
      </c>
      <c r="S85" s="223" t="str">
        <f t="shared" si="14"/>
        <v/>
      </c>
      <c r="T85" s="224">
        <f t="shared" si="10"/>
        <v>0</v>
      </c>
      <c r="U85" s="161" t="str">
        <f>IF('（別紙2-12）3月1日～3月31日'!AI85&gt;15,"×","")</f>
        <v/>
      </c>
      <c r="V85" s="158" t="str">
        <f>IF('（別紙１）チェックリスト'!$B$43="",IF('（別紙2-12）3月1日～3月31日'!AI85&gt;10,"×",""),"")</f>
        <v/>
      </c>
      <c r="W85" s="158" t="str">
        <f>IF(C85="○",IF('（別紙2-12）3月1日～3月31日'!AI85&lt;=7,"","×"),"")</f>
        <v/>
      </c>
      <c r="X85" s="162" t="str">
        <f t="shared" si="15"/>
        <v/>
      </c>
    </row>
    <row r="86" spans="1:24" s="112" customFormat="1" ht="30" customHeight="1" x14ac:dyDescent="0.4">
      <c r="A86" s="35">
        <v>73</v>
      </c>
      <c r="B86" s="103" t="str">
        <f>IF('（別紙2-12）3月1日～3月31日'!B86="","",'（別紙2-12）3月1日～3月31日'!B86)</f>
        <v/>
      </c>
      <c r="C86" s="202" t="str">
        <f>IF((COUNTA('（別紙2-1）4月1日～4月30日'!C86)+COUNTA('（別紙2-5）5月1日～5月31日'!C86)+COUNTA('（別紙2-6）6月1日～6月30日'!C86)+COUNTA('（別紙2-7）7月1日～7月31日'!C86)+COUNTA('（別紙2-8）8月1日～8月31日'!C86)+COUNTA('（別紙2-9）9月1日～9月30日'!C86)+COUNTA('（別紙2-7）10月1日～10月31日'!C86)+COUNTA('（別紙2-8）11月1日～11月30日'!C86)+COUNTA('（別紙2-9）12月1日～12月31日'!C86)+COUNTA('（別紙2-10）1月1日～1月31日'!C86)+COUNTA('（別紙2-11）2月1日～2月29日'!C86)+COUNTA('（別紙2-12）3月1日～3月31日'!C86))&gt;0,"○","")</f>
        <v/>
      </c>
      <c r="D86" s="220">
        <f>SUM('（別紙2-1）4月1日～4月30日'!$D86:$AG86)</f>
        <v>0</v>
      </c>
      <c r="E86" s="220">
        <f>SUM('（別紙2-5）5月1日～5月31日'!$D86:$AH86)</f>
        <v>0</v>
      </c>
      <c r="F86" s="220">
        <f>SUM('（別紙2-6）6月1日～6月30日'!$D86:$AG86)</f>
        <v>0</v>
      </c>
      <c r="G86" s="220">
        <f>SUM('（別紙2-7）7月1日～7月31日'!$D86:$AH86)</f>
        <v>0</v>
      </c>
      <c r="H86" s="220">
        <f>SUM('（別紙2-8）8月1日～8月31日'!$D86:$AH86)</f>
        <v>0</v>
      </c>
      <c r="I86" s="220">
        <f>SUM('（別紙2-9）9月1日～9月30日'!$D86:$AG86)</f>
        <v>0</v>
      </c>
      <c r="J86" s="220">
        <f>SUM('（別紙2-7）10月1日～10月31日'!$D86:$AH86)</f>
        <v>0</v>
      </c>
      <c r="K86" s="220">
        <f>SUM('（別紙2-8）11月1日～11月30日'!$D86:$AG86)</f>
        <v>0</v>
      </c>
      <c r="L86" s="220">
        <f>SUM('（別紙2-9）12月1日～12月31日'!$D86:$AH86)</f>
        <v>0</v>
      </c>
      <c r="M86" s="220">
        <f>SUM('（別紙2-10）1月1日～1月31日'!$D86:$AH86)</f>
        <v>0</v>
      </c>
      <c r="N86" s="220">
        <f>SUM('（別紙2-11）2月1日～2月29日'!$D86:$AF86)</f>
        <v>0</v>
      </c>
      <c r="O86" s="220">
        <f>SUM('（別紙2-12）3月1日～3月31日'!$D86:$AG86)</f>
        <v>0</v>
      </c>
      <c r="P86" s="221">
        <f t="shared" si="11"/>
        <v>0</v>
      </c>
      <c r="Q86" s="222" t="str">
        <f t="shared" si="12"/>
        <v/>
      </c>
      <c r="R86" s="222" t="str">
        <f t="shared" si="13"/>
        <v/>
      </c>
      <c r="S86" s="223" t="str">
        <f t="shared" si="14"/>
        <v/>
      </c>
      <c r="T86" s="224">
        <f t="shared" si="10"/>
        <v>0</v>
      </c>
      <c r="U86" s="161" t="str">
        <f>IF('（別紙2-12）3月1日～3月31日'!AI86&gt;15,"×","")</f>
        <v/>
      </c>
      <c r="V86" s="158" t="str">
        <f>IF('（別紙１）チェックリスト'!$B$43="",IF('（別紙2-12）3月1日～3月31日'!AI86&gt;10,"×",""),"")</f>
        <v/>
      </c>
      <c r="W86" s="158" t="str">
        <f>IF(C86="○",IF('（別紙2-12）3月1日～3月31日'!AI86&lt;=7,"","×"),"")</f>
        <v/>
      </c>
      <c r="X86" s="162" t="str">
        <f t="shared" si="15"/>
        <v/>
      </c>
    </row>
    <row r="87" spans="1:24" s="112" customFormat="1" ht="30" customHeight="1" x14ac:dyDescent="0.4">
      <c r="A87" s="35">
        <v>74</v>
      </c>
      <c r="B87" s="103" t="str">
        <f>IF('（別紙2-12）3月1日～3月31日'!B87="","",'（別紙2-12）3月1日～3月31日'!B87)</f>
        <v/>
      </c>
      <c r="C87" s="202" t="str">
        <f>IF((COUNTA('（別紙2-1）4月1日～4月30日'!C87)+COUNTA('（別紙2-5）5月1日～5月31日'!C87)+COUNTA('（別紙2-6）6月1日～6月30日'!C87)+COUNTA('（別紙2-7）7月1日～7月31日'!C87)+COUNTA('（別紙2-8）8月1日～8月31日'!C87)+COUNTA('（別紙2-9）9月1日～9月30日'!C87)+COUNTA('（別紙2-7）10月1日～10月31日'!C87)+COUNTA('（別紙2-8）11月1日～11月30日'!C87)+COUNTA('（別紙2-9）12月1日～12月31日'!C87)+COUNTA('（別紙2-10）1月1日～1月31日'!C87)+COUNTA('（別紙2-11）2月1日～2月29日'!C87)+COUNTA('（別紙2-12）3月1日～3月31日'!C87))&gt;0,"○","")</f>
        <v/>
      </c>
      <c r="D87" s="220">
        <f>SUM('（別紙2-1）4月1日～4月30日'!$D87:$AG87)</f>
        <v>0</v>
      </c>
      <c r="E87" s="220">
        <f>SUM('（別紙2-5）5月1日～5月31日'!$D87:$AH87)</f>
        <v>0</v>
      </c>
      <c r="F87" s="220">
        <f>SUM('（別紙2-6）6月1日～6月30日'!$D87:$AG87)</f>
        <v>0</v>
      </c>
      <c r="G87" s="220">
        <f>SUM('（別紙2-7）7月1日～7月31日'!$D87:$AH87)</f>
        <v>0</v>
      </c>
      <c r="H87" s="220">
        <f>SUM('（別紙2-8）8月1日～8月31日'!$D87:$AH87)</f>
        <v>0</v>
      </c>
      <c r="I87" s="220">
        <f>SUM('（別紙2-9）9月1日～9月30日'!$D87:$AG87)</f>
        <v>0</v>
      </c>
      <c r="J87" s="220">
        <f>SUM('（別紙2-7）10月1日～10月31日'!$D87:$AH87)</f>
        <v>0</v>
      </c>
      <c r="K87" s="220">
        <f>SUM('（別紙2-8）11月1日～11月30日'!$D87:$AG87)</f>
        <v>0</v>
      </c>
      <c r="L87" s="220">
        <f>SUM('（別紙2-9）12月1日～12月31日'!$D87:$AH87)</f>
        <v>0</v>
      </c>
      <c r="M87" s="220">
        <f>SUM('（別紙2-10）1月1日～1月31日'!$D87:$AH87)</f>
        <v>0</v>
      </c>
      <c r="N87" s="220">
        <f>SUM('（別紙2-11）2月1日～2月29日'!$D87:$AF87)</f>
        <v>0</v>
      </c>
      <c r="O87" s="220">
        <f>SUM('（別紙2-12）3月1日～3月31日'!$D87:$AG87)</f>
        <v>0</v>
      </c>
      <c r="P87" s="221">
        <f t="shared" si="11"/>
        <v>0</v>
      </c>
      <c r="Q87" s="222" t="str">
        <f t="shared" si="12"/>
        <v/>
      </c>
      <c r="R87" s="222" t="str">
        <f t="shared" si="13"/>
        <v/>
      </c>
      <c r="S87" s="223" t="str">
        <f t="shared" si="14"/>
        <v/>
      </c>
      <c r="T87" s="224">
        <f t="shared" si="10"/>
        <v>0</v>
      </c>
      <c r="U87" s="161" t="str">
        <f>IF('（別紙2-12）3月1日～3月31日'!AI87&gt;15,"×","")</f>
        <v/>
      </c>
      <c r="V87" s="158" t="str">
        <f>IF('（別紙１）チェックリスト'!$B$43="",IF('（別紙2-12）3月1日～3月31日'!AI87&gt;10,"×",""),"")</f>
        <v/>
      </c>
      <c r="W87" s="158" t="str">
        <f>IF(C87="○",IF('（別紙2-12）3月1日～3月31日'!AI87&lt;=7,"","×"),"")</f>
        <v/>
      </c>
      <c r="X87" s="162" t="str">
        <f t="shared" si="15"/>
        <v/>
      </c>
    </row>
    <row r="88" spans="1:24" s="112" customFormat="1" ht="30" customHeight="1" thickBot="1" x14ac:dyDescent="0.45">
      <c r="A88" s="37">
        <v>75</v>
      </c>
      <c r="B88" s="104" t="str">
        <f>IF('（別紙2-12）3月1日～3月31日'!B88="","",'（別紙2-12）3月1日～3月31日'!B88)</f>
        <v/>
      </c>
      <c r="C88" s="208" t="str">
        <f>IF((COUNTA('（別紙2-1）4月1日～4月30日'!C88)+COUNTA('（別紙2-5）5月1日～5月31日'!C88)+COUNTA('（別紙2-6）6月1日～6月30日'!C88)+COUNTA('（別紙2-7）7月1日～7月31日'!C88)+COUNTA('（別紙2-8）8月1日～8月31日'!C88)+COUNTA('（別紙2-9）9月1日～9月30日'!C88)+COUNTA('（別紙2-7）10月1日～10月31日'!C88)+COUNTA('（別紙2-8）11月1日～11月30日'!C88)+COUNTA('（別紙2-9）12月1日～12月31日'!C88)+COUNTA('（別紙2-10）1月1日～1月31日'!C88)+COUNTA('（別紙2-11）2月1日～2月29日'!C88)+COUNTA('（別紙2-12）3月1日～3月31日'!C88))&gt;0,"○","")</f>
        <v/>
      </c>
      <c r="D88" s="209">
        <f>SUM('（別紙2-1）4月1日～4月30日'!$D88:$AG88)</f>
        <v>0</v>
      </c>
      <c r="E88" s="209">
        <f>SUM('（別紙2-5）5月1日～5月31日'!$D88:$AH88)</f>
        <v>0</v>
      </c>
      <c r="F88" s="209">
        <f>SUM('（別紙2-6）6月1日～6月30日'!$D88:$AG88)</f>
        <v>0</v>
      </c>
      <c r="G88" s="209">
        <f>SUM('（別紙2-7）7月1日～7月31日'!$D88:$AH88)</f>
        <v>0</v>
      </c>
      <c r="H88" s="209">
        <f>SUM('（別紙2-8）8月1日～8月31日'!$D88:$AH88)</f>
        <v>0</v>
      </c>
      <c r="I88" s="209">
        <f>SUM('（別紙2-9）9月1日～9月30日'!$D88:$AG88)</f>
        <v>0</v>
      </c>
      <c r="J88" s="209">
        <f>SUM('（別紙2-7）10月1日～10月31日'!$D88:$AH88)</f>
        <v>0</v>
      </c>
      <c r="K88" s="209">
        <f>SUM('（別紙2-8）11月1日～11月30日'!$D88:$AG88)</f>
        <v>0</v>
      </c>
      <c r="L88" s="209">
        <f>SUM('（別紙2-9）12月1日～12月31日'!$D88:$AH88)</f>
        <v>0</v>
      </c>
      <c r="M88" s="209">
        <f>SUM('（別紙2-10）1月1日～1月31日'!$D88:$AH88)</f>
        <v>0</v>
      </c>
      <c r="N88" s="209">
        <f>SUM('（別紙2-11）2月1日～2月29日'!$D88:$AF88)</f>
        <v>0</v>
      </c>
      <c r="O88" s="209">
        <f>SUM('（別紙2-12）3月1日～3月31日'!$D88:$AG88)</f>
        <v>0</v>
      </c>
      <c r="P88" s="210">
        <f t="shared" si="11"/>
        <v>0</v>
      </c>
      <c r="Q88" s="211" t="str">
        <f t="shared" si="12"/>
        <v/>
      </c>
      <c r="R88" s="211" t="str">
        <f t="shared" si="13"/>
        <v/>
      </c>
      <c r="S88" s="212" t="str">
        <f t="shared" si="14"/>
        <v/>
      </c>
      <c r="T88" s="213">
        <f t="shared" si="10"/>
        <v>0</v>
      </c>
      <c r="U88" s="175" t="str">
        <f>IF('（別紙2-12）3月1日～3月31日'!AI88&gt;15,"×","")</f>
        <v/>
      </c>
      <c r="V88" s="176" t="str">
        <f>IF('（別紙１）チェックリスト'!$B$43="",IF('（別紙2-12）3月1日～3月31日'!AI88&gt;10,"×",""),"")</f>
        <v/>
      </c>
      <c r="W88" s="176" t="str">
        <f>IF(C88="○",IF('（別紙2-12）3月1日～3月31日'!AI88&lt;=7,"","×"),"")</f>
        <v/>
      </c>
      <c r="X88" s="177" t="str">
        <f t="shared" si="15"/>
        <v/>
      </c>
    </row>
    <row r="89" spans="1:24" s="112" customFormat="1" ht="30" customHeight="1" x14ac:dyDescent="0.4">
      <c r="A89" s="64">
        <v>76</v>
      </c>
      <c r="B89" s="105" t="str">
        <f>IF('（別紙2-12）3月1日～3月31日'!B89="","",'（別紙2-12）3月1日～3月31日'!B89)</f>
        <v/>
      </c>
      <c r="C89" s="214" t="str">
        <f>IF((COUNTA('（別紙2-1）4月1日～4月30日'!C89)+COUNTA('（別紙2-5）5月1日～5月31日'!C89)+COUNTA('（別紙2-6）6月1日～6月30日'!C89)+COUNTA('（別紙2-7）7月1日～7月31日'!C89)+COUNTA('（別紙2-8）8月1日～8月31日'!C89)+COUNTA('（別紙2-9）9月1日～9月30日'!C89)+COUNTA('（別紙2-7）10月1日～10月31日'!C89)+COUNTA('（別紙2-8）11月1日～11月30日'!C89)+COUNTA('（別紙2-9）12月1日～12月31日'!C89)+COUNTA('（別紙2-10）1月1日～1月31日'!C89)+COUNTA('（別紙2-11）2月1日～2月29日'!C89)+COUNTA('（別紙2-12）3月1日～3月31日'!C89))&gt;0,"○","")</f>
        <v/>
      </c>
      <c r="D89" s="230">
        <f>SUM('（別紙2-1）4月1日～4月30日'!$D89:$AG89)</f>
        <v>0</v>
      </c>
      <c r="E89" s="230">
        <f>SUM('（別紙2-5）5月1日～5月31日'!$D89:$AH89)</f>
        <v>0</v>
      </c>
      <c r="F89" s="230">
        <f>SUM('（別紙2-6）6月1日～6月30日'!$D89:$AG89)</f>
        <v>0</v>
      </c>
      <c r="G89" s="230">
        <f>SUM('（別紙2-7）7月1日～7月31日'!$D89:$AH89)</f>
        <v>0</v>
      </c>
      <c r="H89" s="230">
        <f>SUM('（別紙2-8）8月1日～8月31日'!$D89:$AH89)</f>
        <v>0</v>
      </c>
      <c r="I89" s="230">
        <f>SUM('（別紙2-9）9月1日～9月30日'!$D89:$AG89)</f>
        <v>0</v>
      </c>
      <c r="J89" s="230">
        <f>SUM('（別紙2-7）10月1日～10月31日'!$D89:$AH89)</f>
        <v>0</v>
      </c>
      <c r="K89" s="230">
        <f>SUM('（別紙2-8）11月1日～11月30日'!$D89:$AG89)</f>
        <v>0</v>
      </c>
      <c r="L89" s="230">
        <f>SUM('（別紙2-9）12月1日～12月31日'!$D89:$AH89)</f>
        <v>0</v>
      </c>
      <c r="M89" s="230">
        <f>SUM('（別紙2-10）1月1日～1月31日'!$D89:$AH89)</f>
        <v>0</v>
      </c>
      <c r="N89" s="230">
        <f>SUM('（別紙2-11）2月1日～2月29日'!$D89:$AF89)</f>
        <v>0</v>
      </c>
      <c r="O89" s="230">
        <f>SUM('（別紙2-12）3月1日～3月31日'!$D89:$AG89)</f>
        <v>0</v>
      </c>
      <c r="P89" s="231">
        <f t="shared" si="11"/>
        <v>0</v>
      </c>
      <c r="Q89" s="232" t="str">
        <f t="shared" si="12"/>
        <v/>
      </c>
      <c r="R89" s="232" t="str">
        <f t="shared" si="13"/>
        <v/>
      </c>
      <c r="S89" s="233" t="str">
        <f t="shared" si="14"/>
        <v/>
      </c>
      <c r="T89" s="234">
        <f t="shared" si="10"/>
        <v>0</v>
      </c>
      <c r="U89" s="178" t="str">
        <f>IF('（別紙2-12）3月1日～3月31日'!AI89&gt;15,"×","")</f>
        <v/>
      </c>
      <c r="V89" s="179" t="str">
        <f>IF('（別紙１）チェックリスト'!$B$43="",IF('（別紙2-12）3月1日～3月31日'!AI89&gt;10,"×",""),"")</f>
        <v/>
      </c>
      <c r="W89" s="179" t="str">
        <f>IF(C89="○",IF('（別紙2-12）3月1日～3月31日'!AI89&lt;=7,"","×"),"")</f>
        <v/>
      </c>
      <c r="X89" s="180" t="str">
        <f t="shared" si="15"/>
        <v/>
      </c>
    </row>
    <row r="90" spans="1:24" s="112" customFormat="1" ht="30" customHeight="1" x14ac:dyDescent="0.4">
      <c r="A90" s="35">
        <v>77</v>
      </c>
      <c r="B90" s="103" t="str">
        <f>IF('（別紙2-12）3月1日～3月31日'!B90="","",'（別紙2-12）3月1日～3月31日'!B90)</f>
        <v/>
      </c>
      <c r="C90" s="202" t="str">
        <f>IF((COUNTA('（別紙2-1）4月1日～4月30日'!C90)+COUNTA('（別紙2-5）5月1日～5月31日'!C90)+COUNTA('（別紙2-6）6月1日～6月30日'!C90)+COUNTA('（別紙2-7）7月1日～7月31日'!C90)+COUNTA('（別紙2-8）8月1日～8月31日'!C90)+COUNTA('（別紙2-9）9月1日～9月30日'!C90)+COUNTA('（別紙2-7）10月1日～10月31日'!C90)+COUNTA('（別紙2-8）11月1日～11月30日'!C90)+COUNTA('（別紙2-9）12月1日～12月31日'!C90)+COUNTA('（別紙2-10）1月1日～1月31日'!C90)+COUNTA('（別紙2-11）2月1日～2月29日'!C90)+COUNTA('（別紙2-12）3月1日～3月31日'!C90))&gt;0,"○","")</f>
        <v/>
      </c>
      <c r="D90" s="220">
        <f>SUM('（別紙2-1）4月1日～4月30日'!$D90:$AG90)</f>
        <v>0</v>
      </c>
      <c r="E90" s="220">
        <f>SUM('（別紙2-5）5月1日～5月31日'!$D90:$AH90)</f>
        <v>0</v>
      </c>
      <c r="F90" s="220">
        <f>SUM('（別紙2-6）6月1日～6月30日'!$D90:$AG90)</f>
        <v>0</v>
      </c>
      <c r="G90" s="220">
        <f>SUM('（別紙2-7）7月1日～7月31日'!$D90:$AH90)</f>
        <v>0</v>
      </c>
      <c r="H90" s="220">
        <f>SUM('（別紙2-8）8月1日～8月31日'!$D90:$AH90)</f>
        <v>0</v>
      </c>
      <c r="I90" s="220">
        <f>SUM('（別紙2-9）9月1日～9月30日'!$D90:$AG90)</f>
        <v>0</v>
      </c>
      <c r="J90" s="220">
        <f>SUM('（別紙2-7）10月1日～10月31日'!$D90:$AH90)</f>
        <v>0</v>
      </c>
      <c r="K90" s="220">
        <f>SUM('（別紙2-8）11月1日～11月30日'!$D90:$AG90)</f>
        <v>0</v>
      </c>
      <c r="L90" s="220">
        <f>SUM('（別紙2-9）12月1日～12月31日'!$D90:$AH90)</f>
        <v>0</v>
      </c>
      <c r="M90" s="220">
        <f>SUM('（別紙2-10）1月1日～1月31日'!$D90:$AH90)</f>
        <v>0</v>
      </c>
      <c r="N90" s="220">
        <f>SUM('（別紙2-11）2月1日～2月29日'!$D90:$AF90)</f>
        <v>0</v>
      </c>
      <c r="O90" s="220">
        <f>SUM('（別紙2-12）3月1日～3月31日'!$D90:$AG90)</f>
        <v>0</v>
      </c>
      <c r="P90" s="221">
        <f t="shared" si="11"/>
        <v>0</v>
      </c>
      <c r="Q90" s="222" t="str">
        <f t="shared" si="12"/>
        <v/>
      </c>
      <c r="R90" s="222" t="str">
        <f t="shared" si="13"/>
        <v/>
      </c>
      <c r="S90" s="223" t="str">
        <f t="shared" si="14"/>
        <v/>
      </c>
      <c r="T90" s="224">
        <f t="shared" si="10"/>
        <v>0</v>
      </c>
      <c r="U90" s="161" t="str">
        <f>IF('（別紙2-12）3月1日～3月31日'!AI90&gt;15,"×","")</f>
        <v/>
      </c>
      <c r="V90" s="158" t="str">
        <f>IF('（別紙１）チェックリスト'!$B$43="",IF('（別紙2-12）3月1日～3月31日'!AI90&gt;10,"×",""),"")</f>
        <v/>
      </c>
      <c r="W90" s="158" t="str">
        <f>IF(C90="○",IF('（別紙2-12）3月1日～3月31日'!AI90&lt;=7,"","×"),"")</f>
        <v/>
      </c>
      <c r="X90" s="162" t="str">
        <f t="shared" si="15"/>
        <v/>
      </c>
    </row>
    <row r="91" spans="1:24" s="112" customFormat="1" ht="30" customHeight="1" x14ac:dyDescent="0.4">
      <c r="A91" s="35">
        <v>78</v>
      </c>
      <c r="B91" s="103" t="str">
        <f>IF('（別紙2-12）3月1日～3月31日'!B91="","",'（別紙2-12）3月1日～3月31日'!B91)</f>
        <v/>
      </c>
      <c r="C91" s="202" t="str">
        <f>IF((COUNTA('（別紙2-1）4月1日～4月30日'!C91)+COUNTA('（別紙2-5）5月1日～5月31日'!C91)+COUNTA('（別紙2-6）6月1日～6月30日'!C91)+COUNTA('（別紙2-7）7月1日～7月31日'!C91)+COUNTA('（別紙2-8）8月1日～8月31日'!C91)+COUNTA('（別紙2-9）9月1日～9月30日'!C91)+COUNTA('（別紙2-7）10月1日～10月31日'!C91)+COUNTA('（別紙2-8）11月1日～11月30日'!C91)+COUNTA('（別紙2-9）12月1日～12月31日'!C91)+COUNTA('（別紙2-10）1月1日～1月31日'!C91)+COUNTA('（別紙2-11）2月1日～2月29日'!C91)+COUNTA('（別紙2-12）3月1日～3月31日'!C91))&gt;0,"○","")</f>
        <v/>
      </c>
      <c r="D91" s="220">
        <f>SUM('（別紙2-1）4月1日～4月30日'!$D91:$AG91)</f>
        <v>0</v>
      </c>
      <c r="E91" s="220">
        <f>SUM('（別紙2-5）5月1日～5月31日'!$D91:$AH91)</f>
        <v>0</v>
      </c>
      <c r="F91" s="220">
        <f>SUM('（別紙2-6）6月1日～6月30日'!$D91:$AG91)</f>
        <v>0</v>
      </c>
      <c r="G91" s="220">
        <f>SUM('（別紙2-7）7月1日～7月31日'!$D91:$AH91)</f>
        <v>0</v>
      </c>
      <c r="H91" s="220">
        <f>SUM('（別紙2-8）8月1日～8月31日'!$D91:$AH91)</f>
        <v>0</v>
      </c>
      <c r="I91" s="220">
        <f>SUM('（別紙2-9）9月1日～9月30日'!$D91:$AG91)</f>
        <v>0</v>
      </c>
      <c r="J91" s="220">
        <f>SUM('（別紙2-7）10月1日～10月31日'!$D91:$AH91)</f>
        <v>0</v>
      </c>
      <c r="K91" s="220">
        <f>SUM('（別紙2-8）11月1日～11月30日'!$D91:$AG91)</f>
        <v>0</v>
      </c>
      <c r="L91" s="220">
        <f>SUM('（別紙2-9）12月1日～12月31日'!$D91:$AH91)</f>
        <v>0</v>
      </c>
      <c r="M91" s="220">
        <f>SUM('（別紙2-10）1月1日～1月31日'!$D91:$AH91)</f>
        <v>0</v>
      </c>
      <c r="N91" s="220">
        <f>SUM('（別紙2-11）2月1日～2月29日'!$D91:$AF91)</f>
        <v>0</v>
      </c>
      <c r="O91" s="220">
        <f>SUM('（別紙2-12）3月1日～3月31日'!$D91:$AG91)</f>
        <v>0</v>
      </c>
      <c r="P91" s="221">
        <f t="shared" si="11"/>
        <v>0</v>
      </c>
      <c r="Q91" s="222" t="str">
        <f t="shared" si="12"/>
        <v/>
      </c>
      <c r="R91" s="222" t="str">
        <f t="shared" si="13"/>
        <v/>
      </c>
      <c r="S91" s="223" t="str">
        <f t="shared" si="14"/>
        <v/>
      </c>
      <c r="T91" s="224">
        <f t="shared" si="10"/>
        <v>0</v>
      </c>
      <c r="U91" s="161" t="str">
        <f>IF('（別紙2-12）3月1日～3月31日'!AI91&gt;15,"×","")</f>
        <v/>
      </c>
      <c r="V91" s="158" t="str">
        <f>IF('（別紙１）チェックリスト'!$B$43="",IF('（別紙2-12）3月1日～3月31日'!AI91&gt;10,"×",""),"")</f>
        <v/>
      </c>
      <c r="W91" s="158" t="str">
        <f>IF(C91="○",IF('（別紙2-12）3月1日～3月31日'!AI91&lt;=7,"","×"),"")</f>
        <v/>
      </c>
      <c r="X91" s="162" t="str">
        <f t="shared" si="15"/>
        <v/>
      </c>
    </row>
    <row r="92" spans="1:24" s="112" customFormat="1" ht="30" customHeight="1" x14ac:dyDescent="0.4">
      <c r="A92" s="35">
        <v>79</v>
      </c>
      <c r="B92" s="103" t="str">
        <f>IF('（別紙2-12）3月1日～3月31日'!B92="","",'（別紙2-12）3月1日～3月31日'!B92)</f>
        <v/>
      </c>
      <c r="C92" s="202" t="str">
        <f>IF((COUNTA('（別紙2-1）4月1日～4月30日'!C92)+COUNTA('（別紙2-5）5月1日～5月31日'!C92)+COUNTA('（別紙2-6）6月1日～6月30日'!C92)+COUNTA('（別紙2-7）7月1日～7月31日'!C92)+COUNTA('（別紙2-8）8月1日～8月31日'!C92)+COUNTA('（別紙2-9）9月1日～9月30日'!C92)+COUNTA('（別紙2-7）10月1日～10月31日'!C92)+COUNTA('（別紙2-8）11月1日～11月30日'!C92)+COUNTA('（別紙2-9）12月1日～12月31日'!C92)+COUNTA('（別紙2-10）1月1日～1月31日'!C92)+COUNTA('（別紙2-11）2月1日～2月29日'!C92)+COUNTA('（別紙2-12）3月1日～3月31日'!C92))&gt;0,"○","")</f>
        <v/>
      </c>
      <c r="D92" s="220">
        <f>SUM('（別紙2-1）4月1日～4月30日'!$D92:$AG92)</f>
        <v>0</v>
      </c>
      <c r="E92" s="220">
        <f>SUM('（別紙2-5）5月1日～5月31日'!$D92:$AH92)</f>
        <v>0</v>
      </c>
      <c r="F92" s="220">
        <f>SUM('（別紙2-6）6月1日～6月30日'!$D92:$AG92)</f>
        <v>0</v>
      </c>
      <c r="G92" s="220">
        <f>SUM('（別紙2-7）7月1日～7月31日'!$D92:$AH92)</f>
        <v>0</v>
      </c>
      <c r="H92" s="220">
        <f>SUM('（別紙2-8）8月1日～8月31日'!$D92:$AH92)</f>
        <v>0</v>
      </c>
      <c r="I92" s="220">
        <f>SUM('（別紙2-9）9月1日～9月30日'!$D92:$AG92)</f>
        <v>0</v>
      </c>
      <c r="J92" s="220">
        <f>SUM('（別紙2-7）10月1日～10月31日'!$D92:$AH92)</f>
        <v>0</v>
      </c>
      <c r="K92" s="220">
        <f>SUM('（別紙2-8）11月1日～11月30日'!$D92:$AG92)</f>
        <v>0</v>
      </c>
      <c r="L92" s="220">
        <f>SUM('（別紙2-9）12月1日～12月31日'!$D92:$AH92)</f>
        <v>0</v>
      </c>
      <c r="M92" s="220">
        <f>SUM('（別紙2-10）1月1日～1月31日'!$D92:$AH92)</f>
        <v>0</v>
      </c>
      <c r="N92" s="220">
        <f>SUM('（別紙2-11）2月1日～2月29日'!$D92:$AF92)</f>
        <v>0</v>
      </c>
      <c r="O92" s="220">
        <f>SUM('（別紙2-12）3月1日～3月31日'!$D92:$AG92)</f>
        <v>0</v>
      </c>
      <c r="P92" s="221">
        <f t="shared" si="11"/>
        <v>0</v>
      </c>
      <c r="Q92" s="222" t="str">
        <f t="shared" si="12"/>
        <v/>
      </c>
      <c r="R92" s="222" t="str">
        <f t="shared" si="13"/>
        <v/>
      </c>
      <c r="S92" s="223" t="str">
        <f t="shared" si="14"/>
        <v/>
      </c>
      <c r="T92" s="224">
        <f t="shared" si="10"/>
        <v>0</v>
      </c>
      <c r="U92" s="161" t="str">
        <f>IF('（別紙2-12）3月1日～3月31日'!AI92&gt;15,"×","")</f>
        <v/>
      </c>
      <c r="V92" s="158" t="str">
        <f>IF('（別紙１）チェックリスト'!$B$43="",IF('（別紙2-12）3月1日～3月31日'!AI92&gt;10,"×",""),"")</f>
        <v/>
      </c>
      <c r="W92" s="158" t="str">
        <f>IF(C92="○",IF('（別紙2-12）3月1日～3月31日'!AI92&lt;=7,"","×"),"")</f>
        <v/>
      </c>
      <c r="X92" s="162" t="str">
        <f t="shared" si="15"/>
        <v/>
      </c>
    </row>
    <row r="93" spans="1:24" s="112" customFormat="1" ht="30" customHeight="1" thickBot="1" x14ac:dyDescent="0.45">
      <c r="A93" s="35">
        <v>80</v>
      </c>
      <c r="B93" s="104" t="str">
        <f>IF('（別紙2-12）3月1日～3月31日'!B93="","",'（別紙2-12）3月1日～3月31日'!B93)</f>
        <v/>
      </c>
      <c r="C93" s="235" t="str">
        <f>IF((COUNTA('（別紙2-1）4月1日～4月30日'!C93)+COUNTA('（別紙2-5）5月1日～5月31日'!C93)+COUNTA('（別紙2-6）6月1日～6月30日'!C93)+COUNTA('（別紙2-7）7月1日～7月31日'!C93)+COUNTA('（別紙2-8）8月1日～8月31日'!C93)+COUNTA('（別紙2-9）9月1日～9月30日'!C93)+COUNTA('（別紙2-7）10月1日～10月31日'!C93)+COUNTA('（別紙2-8）11月1日～11月30日'!C93)+COUNTA('（別紙2-9）12月1日～12月31日'!C93)+COUNTA('（別紙2-10）1月1日～1月31日'!C93)+COUNTA('（別紙2-11）2月1日～2月29日'!C93)+COUNTA('（別紙2-12）3月1日～3月31日'!C93))&gt;0,"○","")</f>
        <v/>
      </c>
      <c r="D93" s="220">
        <f>SUM('（別紙2-1）4月1日～4月30日'!$D93:$AG93)</f>
        <v>0</v>
      </c>
      <c r="E93" s="220">
        <f>SUM('（別紙2-5）5月1日～5月31日'!$D93:$AH93)</f>
        <v>0</v>
      </c>
      <c r="F93" s="220">
        <f>SUM('（別紙2-6）6月1日～6月30日'!$D93:$AG93)</f>
        <v>0</v>
      </c>
      <c r="G93" s="220">
        <f>SUM('（別紙2-7）7月1日～7月31日'!$D93:$AH93)</f>
        <v>0</v>
      </c>
      <c r="H93" s="220">
        <f>SUM('（別紙2-8）8月1日～8月31日'!$D93:$AH93)</f>
        <v>0</v>
      </c>
      <c r="I93" s="220">
        <f>SUM('（別紙2-9）9月1日～9月30日'!$D93:$AG93)</f>
        <v>0</v>
      </c>
      <c r="J93" s="220">
        <f>SUM('（別紙2-7）10月1日～10月31日'!$D93:$AH93)</f>
        <v>0</v>
      </c>
      <c r="K93" s="220">
        <f>SUM('（別紙2-8）11月1日～11月30日'!$D93:$AG93)</f>
        <v>0</v>
      </c>
      <c r="L93" s="220">
        <f>SUM('（別紙2-9）12月1日～12月31日'!$D93:$AH93)</f>
        <v>0</v>
      </c>
      <c r="M93" s="220">
        <f>SUM('（別紙2-10）1月1日～1月31日'!$D93:$AH93)</f>
        <v>0</v>
      </c>
      <c r="N93" s="220">
        <f>SUM('（別紙2-11）2月1日～2月29日'!$D93:$AF93)</f>
        <v>0</v>
      </c>
      <c r="O93" s="220">
        <f>SUM('（別紙2-12）3月1日～3月31日'!$D93:$AG93)</f>
        <v>0</v>
      </c>
      <c r="P93" s="221">
        <f t="shared" si="11"/>
        <v>0</v>
      </c>
      <c r="Q93" s="222" t="str">
        <f t="shared" si="12"/>
        <v/>
      </c>
      <c r="R93" s="222" t="str">
        <f t="shared" si="13"/>
        <v/>
      </c>
      <c r="S93" s="223" t="str">
        <f t="shared" si="14"/>
        <v/>
      </c>
      <c r="T93" s="224">
        <f t="shared" si="10"/>
        <v>0</v>
      </c>
      <c r="U93" s="165" t="str">
        <f>IF('（別紙2-12）3月1日～3月31日'!AI93&gt;15,"×","")</f>
        <v/>
      </c>
      <c r="V93" s="166" t="str">
        <f>IF('（別紙１）チェックリスト'!$B$43="",IF('（別紙2-12）3月1日～3月31日'!AI93&gt;10,"×",""),"")</f>
        <v/>
      </c>
      <c r="W93" s="166" t="str">
        <f>IF(C93="○",IF('（別紙2-12）3月1日～3月31日'!AI93&lt;=7,"","×"),"")</f>
        <v/>
      </c>
      <c r="X93" s="167" t="str">
        <f t="shared" si="15"/>
        <v/>
      </c>
    </row>
    <row r="94" spans="1:24" s="112" customFormat="1" ht="30" customHeight="1" x14ac:dyDescent="0.4">
      <c r="A94" s="71">
        <v>81</v>
      </c>
      <c r="B94" s="105" t="str">
        <f>IF('（別紙2-12）3月1日～3月31日'!B94="","",'（別紙2-12）3月1日～3月31日'!B94)</f>
        <v/>
      </c>
      <c r="C94" s="196" t="str">
        <f>IF((COUNTA('（別紙2-1）4月1日～4月30日'!C94)+COUNTA('（別紙2-5）5月1日～5月31日'!C94)+COUNTA('（別紙2-6）6月1日～6月30日'!C94)+COUNTA('（別紙2-7）7月1日～7月31日'!C94)+COUNTA('（別紙2-8）8月1日～8月31日'!C94)+COUNTA('（別紙2-9）9月1日～9月30日'!C94)+COUNTA('（別紙2-7）10月1日～10月31日'!C94)+COUNTA('（別紙2-8）11月1日～11月30日'!C94)+COUNTA('（別紙2-9）12月1日～12月31日'!C94)+COUNTA('（別紙2-10）1月1日～1月31日'!C94)+COUNTA('（別紙2-11）2月1日～2月29日'!C94)+COUNTA('（別紙2-12）3月1日～3月31日'!C94))&gt;0,"○","")</f>
        <v/>
      </c>
      <c r="D94" s="225">
        <f>SUM('（別紙2-1）4月1日～4月30日'!$D94:$AG94)</f>
        <v>0</v>
      </c>
      <c r="E94" s="225">
        <f>SUM('（別紙2-5）5月1日～5月31日'!$D94:$AH94)</f>
        <v>0</v>
      </c>
      <c r="F94" s="225">
        <f>SUM('（別紙2-6）6月1日～6月30日'!$D94:$AG94)</f>
        <v>0</v>
      </c>
      <c r="G94" s="225">
        <f>SUM('（別紙2-7）7月1日～7月31日'!$D94:$AH94)</f>
        <v>0</v>
      </c>
      <c r="H94" s="225">
        <f>SUM('（別紙2-8）8月1日～8月31日'!$D94:$AH94)</f>
        <v>0</v>
      </c>
      <c r="I94" s="225">
        <f>SUM('（別紙2-9）9月1日～9月30日'!$D94:$AG94)</f>
        <v>0</v>
      </c>
      <c r="J94" s="225">
        <f>SUM('（別紙2-7）10月1日～10月31日'!$D94:$AH94)</f>
        <v>0</v>
      </c>
      <c r="K94" s="225">
        <f>SUM('（別紙2-8）11月1日～11月30日'!$D94:$AG94)</f>
        <v>0</v>
      </c>
      <c r="L94" s="225">
        <f>SUM('（別紙2-9）12月1日～12月31日'!$D94:$AH94)</f>
        <v>0</v>
      </c>
      <c r="M94" s="225">
        <f>SUM('（別紙2-10）1月1日～1月31日'!$D94:$AH94)</f>
        <v>0</v>
      </c>
      <c r="N94" s="225">
        <f>SUM('（別紙2-11）2月1日～2月29日'!$D94:$AF94)</f>
        <v>0</v>
      </c>
      <c r="O94" s="225">
        <f>SUM('（別紙2-12）3月1日～3月31日'!$D94:$AG94)</f>
        <v>0</v>
      </c>
      <c r="P94" s="226">
        <f t="shared" si="11"/>
        <v>0</v>
      </c>
      <c r="Q94" s="227" t="str">
        <f t="shared" si="12"/>
        <v/>
      </c>
      <c r="R94" s="227" t="str">
        <f t="shared" si="13"/>
        <v/>
      </c>
      <c r="S94" s="228" t="str">
        <f t="shared" si="14"/>
        <v/>
      </c>
      <c r="T94" s="229">
        <f t="shared" si="10"/>
        <v>0</v>
      </c>
      <c r="U94" s="172" t="str">
        <f>IF('（別紙2-12）3月1日～3月31日'!AI94&gt;15,"×","")</f>
        <v/>
      </c>
      <c r="V94" s="173" t="str">
        <f>IF('（別紙１）チェックリスト'!$B$43="",IF('（別紙2-12）3月1日～3月31日'!AI94&gt;10,"×",""),"")</f>
        <v/>
      </c>
      <c r="W94" s="173" t="str">
        <f>IF(C94="○",IF('（別紙2-12）3月1日～3月31日'!AI94&lt;=7,"","×"),"")</f>
        <v/>
      </c>
      <c r="X94" s="174" t="str">
        <f t="shared" si="15"/>
        <v/>
      </c>
    </row>
    <row r="95" spans="1:24" s="112" customFormat="1" ht="30" customHeight="1" x14ac:dyDescent="0.4">
      <c r="A95" s="35">
        <v>82</v>
      </c>
      <c r="B95" s="103" t="str">
        <f>IF('（別紙2-12）3月1日～3月31日'!B95="","",'（別紙2-12）3月1日～3月31日'!B95)</f>
        <v/>
      </c>
      <c r="C95" s="202" t="str">
        <f>IF((COUNTA('（別紙2-1）4月1日～4月30日'!C95)+COUNTA('（別紙2-5）5月1日～5月31日'!C95)+COUNTA('（別紙2-6）6月1日～6月30日'!C95)+COUNTA('（別紙2-7）7月1日～7月31日'!C95)+COUNTA('（別紙2-8）8月1日～8月31日'!C95)+COUNTA('（別紙2-9）9月1日～9月30日'!C95)+COUNTA('（別紙2-7）10月1日～10月31日'!C95)+COUNTA('（別紙2-8）11月1日～11月30日'!C95)+COUNTA('（別紙2-9）12月1日～12月31日'!C95)+COUNTA('（別紙2-10）1月1日～1月31日'!C95)+COUNTA('（別紙2-11）2月1日～2月29日'!C95)+COUNTA('（別紙2-12）3月1日～3月31日'!C95))&gt;0,"○","")</f>
        <v/>
      </c>
      <c r="D95" s="220">
        <f>SUM('（別紙2-1）4月1日～4月30日'!$D95:$AG95)</f>
        <v>0</v>
      </c>
      <c r="E95" s="220">
        <f>SUM('（別紙2-5）5月1日～5月31日'!$D95:$AH95)</f>
        <v>0</v>
      </c>
      <c r="F95" s="220">
        <f>SUM('（別紙2-6）6月1日～6月30日'!$D95:$AG95)</f>
        <v>0</v>
      </c>
      <c r="G95" s="220">
        <f>SUM('（別紙2-7）7月1日～7月31日'!$D95:$AH95)</f>
        <v>0</v>
      </c>
      <c r="H95" s="220">
        <f>SUM('（別紙2-8）8月1日～8月31日'!$D95:$AH95)</f>
        <v>0</v>
      </c>
      <c r="I95" s="220">
        <f>SUM('（別紙2-9）9月1日～9月30日'!$D95:$AG95)</f>
        <v>0</v>
      </c>
      <c r="J95" s="220">
        <f>SUM('（別紙2-7）10月1日～10月31日'!$D95:$AH95)</f>
        <v>0</v>
      </c>
      <c r="K95" s="220">
        <f>SUM('（別紙2-8）11月1日～11月30日'!$D95:$AG95)</f>
        <v>0</v>
      </c>
      <c r="L95" s="220">
        <f>SUM('（別紙2-9）12月1日～12月31日'!$D95:$AH95)</f>
        <v>0</v>
      </c>
      <c r="M95" s="220">
        <f>SUM('（別紙2-10）1月1日～1月31日'!$D95:$AH95)</f>
        <v>0</v>
      </c>
      <c r="N95" s="220">
        <f>SUM('（別紙2-11）2月1日～2月29日'!$D95:$AF95)</f>
        <v>0</v>
      </c>
      <c r="O95" s="220">
        <f>SUM('（別紙2-12）3月1日～3月31日'!$D95:$AG95)</f>
        <v>0</v>
      </c>
      <c r="P95" s="221">
        <f t="shared" si="11"/>
        <v>0</v>
      </c>
      <c r="Q95" s="222" t="str">
        <f t="shared" si="12"/>
        <v/>
      </c>
      <c r="R95" s="222" t="str">
        <f t="shared" si="13"/>
        <v/>
      </c>
      <c r="S95" s="223" t="str">
        <f t="shared" si="14"/>
        <v/>
      </c>
      <c r="T95" s="224">
        <f t="shared" si="10"/>
        <v>0</v>
      </c>
      <c r="U95" s="161" t="str">
        <f>IF('（別紙2-12）3月1日～3月31日'!AI95&gt;15,"×","")</f>
        <v/>
      </c>
      <c r="V95" s="158" t="str">
        <f>IF('（別紙１）チェックリスト'!$B$43="",IF('（別紙2-12）3月1日～3月31日'!AI95&gt;10,"×",""),"")</f>
        <v/>
      </c>
      <c r="W95" s="158" t="str">
        <f>IF(C95="○",IF('（別紙2-12）3月1日～3月31日'!AI95&lt;=7,"","×"),"")</f>
        <v/>
      </c>
      <c r="X95" s="162" t="str">
        <f t="shared" si="15"/>
        <v/>
      </c>
    </row>
    <row r="96" spans="1:24" s="112" customFormat="1" ht="30" customHeight="1" x14ac:dyDescent="0.4">
      <c r="A96" s="35">
        <v>83</v>
      </c>
      <c r="B96" s="103" t="str">
        <f>IF('（別紙2-12）3月1日～3月31日'!B96="","",'（別紙2-12）3月1日～3月31日'!B96)</f>
        <v/>
      </c>
      <c r="C96" s="202" t="str">
        <f>IF((COUNTA('（別紙2-1）4月1日～4月30日'!C96)+COUNTA('（別紙2-5）5月1日～5月31日'!C96)+COUNTA('（別紙2-6）6月1日～6月30日'!C96)+COUNTA('（別紙2-7）7月1日～7月31日'!C96)+COUNTA('（別紙2-8）8月1日～8月31日'!C96)+COUNTA('（別紙2-9）9月1日～9月30日'!C96)+COUNTA('（別紙2-7）10月1日～10月31日'!C96)+COUNTA('（別紙2-8）11月1日～11月30日'!C96)+COUNTA('（別紙2-9）12月1日～12月31日'!C96)+COUNTA('（別紙2-10）1月1日～1月31日'!C96)+COUNTA('（別紙2-11）2月1日～2月29日'!C96)+COUNTA('（別紙2-12）3月1日～3月31日'!C96))&gt;0,"○","")</f>
        <v/>
      </c>
      <c r="D96" s="220">
        <f>SUM('（別紙2-1）4月1日～4月30日'!$D96:$AG96)</f>
        <v>0</v>
      </c>
      <c r="E96" s="220">
        <f>SUM('（別紙2-5）5月1日～5月31日'!$D96:$AH96)</f>
        <v>0</v>
      </c>
      <c r="F96" s="220">
        <f>SUM('（別紙2-6）6月1日～6月30日'!$D96:$AG96)</f>
        <v>0</v>
      </c>
      <c r="G96" s="220">
        <f>SUM('（別紙2-7）7月1日～7月31日'!$D96:$AH96)</f>
        <v>0</v>
      </c>
      <c r="H96" s="220">
        <f>SUM('（別紙2-8）8月1日～8月31日'!$D96:$AH96)</f>
        <v>0</v>
      </c>
      <c r="I96" s="220">
        <f>SUM('（別紙2-9）9月1日～9月30日'!$D96:$AG96)</f>
        <v>0</v>
      </c>
      <c r="J96" s="220">
        <f>SUM('（別紙2-7）10月1日～10月31日'!$D96:$AH96)</f>
        <v>0</v>
      </c>
      <c r="K96" s="220">
        <f>SUM('（別紙2-8）11月1日～11月30日'!$D96:$AG96)</f>
        <v>0</v>
      </c>
      <c r="L96" s="220">
        <f>SUM('（別紙2-9）12月1日～12月31日'!$D96:$AH96)</f>
        <v>0</v>
      </c>
      <c r="M96" s="220">
        <f>SUM('（別紙2-10）1月1日～1月31日'!$D96:$AH96)</f>
        <v>0</v>
      </c>
      <c r="N96" s="220">
        <f>SUM('（別紙2-11）2月1日～2月29日'!$D96:$AF96)</f>
        <v>0</v>
      </c>
      <c r="O96" s="220">
        <f>SUM('（別紙2-12）3月1日～3月31日'!$D96:$AG96)</f>
        <v>0</v>
      </c>
      <c r="P96" s="221">
        <f t="shared" si="11"/>
        <v>0</v>
      </c>
      <c r="Q96" s="222" t="str">
        <f t="shared" si="12"/>
        <v/>
      </c>
      <c r="R96" s="222" t="str">
        <f t="shared" si="13"/>
        <v/>
      </c>
      <c r="S96" s="223" t="str">
        <f t="shared" si="14"/>
        <v/>
      </c>
      <c r="T96" s="224">
        <f t="shared" si="10"/>
        <v>0</v>
      </c>
      <c r="U96" s="161" t="str">
        <f>IF('（別紙2-12）3月1日～3月31日'!AI96&gt;15,"×","")</f>
        <v/>
      </c>
      <c r="V96" s="158" t="str">
        <f>IF('（別紙１）チェックリスト'!$B$43="",IF('（別紙2-12）3月1日～3月31日'!AI96&gt;10,"×",""),"")</f>
        <v/>
      </c>
      <c r="W96" s="158" t="str">
        <f>IF(C96="○",IF('（別紙2-12）3月1日～3月31日'!AI96&lt;=7,"","×"),"")</f>
        <v/>
      </c>
      <c r="X96" s="162" t="str">
        <f t="shared" si="15"/>
        <v/>
      </c>
    </row>
    <row r="97" spans="1:24" s="112" customFormat="1" ht="30" customHeight="1" x14ac:dyDescent="0.4">
      <c r="A97" s="35">
        <v>84</v>
      </c>
      <c r="B97" s="103" t="str">
        <f>IF('（別紙2-12）3月1日～3月31日'!B97="","",'（別紙2-12）3月1日～3月31日'!B97)</f>
        <v/>
      </c>
      <c r="C97" s="202" t="str">
        <f>IF((COUNTA('（別紙2-1）4月1日～4月30日'!C97)+COUNTA('（別紙2-5）5月1日～5月31日'!C97)+COUNTA('（別紙2-6）6月1日～6月30日'!C97)+COUNTA('（別紙2-7）7月1日～7月31日'!C97)+COUNTA('（別紙2-8）8月1日～8月31日'!C97)+COUNTA('（別紙2-9）9月1日～9月30日'!C97)+COUNTA('（別紙2-7）10月1日～10月31日'!C97)+COUNTA('（別紙2-8）11月1日～11月30日'!C97)+COUNTA('（別紙2-9）12月1日～12月31日'!C97)+COUNTA('（別紙2-10）1月1日～1月31日'!C97)+COUNTA('（別紙2-11）2月1日～2月29日'!C97)+COUNTA('（別紙2-12）3月1日～3月31日'!C97))&gt;0,"○","")</f>
        <v/>
      </c>
      <c r="D97" s="220">
        <f>SUM('（別紙2-1）4月1日～4月30日'!$D97:$AG97)</f>
        <v>0</v>
      </c>
      <c r="E97" s="220">
        <f>SUM('（別紙2-5）5月1日～5月31日'!$D97:$AH97)</f>
        <v>0</v>
      </c>
      <c r="F97" s="220">
        <f>SUM('（別紙2-6）6月1日～6月30日'!$D97:$AG97)</f>
        <v>0</v>
      </c>
      <c r="G97" s="220">
        <f>SUM('（別紙2-7）7月1日～7月31日'!$D97:$AH97)</f>
        <v>0</v>
      </c>
      <c r="H97" s="220">
        <f>SUM('（別紙2-8）8月1日～8月31日'!$D97:$AH97)</f>
        <v>0</v>
      </c>
      <c r="I97" s="220">
        <f>SUM('（別紙2-9）9月1日～9月30日'!$D97:$AG97)</f>
        <v>0</v>
      </c>
      <c r="J97" s="220">
        <f>SUM('（別紙2-7）10月1日～10月31日'!$D97:$AH97)</f>
        <v>0</v>
      </c>
      <c r="K97" s="220">
        <f>SUM('（別紙2-8）11月1日～11月30日'!$D97:$AG97)</f>
        <v>0</v>
      </c>
      <c r="L97" s="220">
        <f>SUM('（別紙2-9）12月1日～12月31日'!$D97:$AH97)</f>
        <v>0</v>
      </c>
      <c r="M97" s="220">
        <f>SUM('（別紙2-10）1月1日～1月31日'!$D97:$AH97)</f>
        <v>0</v>
      </c>
      <c r="N97" s="220">
        <f>SUM('（別紙2-11）2月1日～2月29日'!$D97:$AF97)</f>
        <v>0</v>
      </c>
      <c r="O97" s="220">
        <f>SUM('（別紙2-12）3月1日～3月31日'!$D97:$AG97)</f>
        <v>0</v>
      </c>
      <c r="P97" s="221">
        <f t="shared" si="11"/>
        <v>0</v>
      </c>
      <c r="Q97" s="222" t="str">
        <f t="shared" si="12"/>
        <v/>
      </c>
      <c r="R97" s="222" t="str">
        <f t="shared" si="13"/>
        <v/>
      </c>
      <c r="S97" s="223" t="str">
        <f t="shared" si="14"/>
        <v/>
      </c>
      <c r="T97" s="224">
        <f t="shared" si="10"/>
        <v>0</v>
      </c>
      <c r="U97" s="161" t="str">
        <f>IF('（別紙2-12）3月1日～3月31日'!AI97&gt;15,"×","")</f>
        <v/>
      </c>
      <c r="V97" s="158" t="str">
        <f>IF('（別紙１）チェックリスト'!$B$43="",IF('（別紙2-12）3月1日～3月31日'!AI97&gt;10,"×",""),"")</f>
        <v/>
      </c>
      <c r="W97" s="158" t="str">
        <f>IF(C97="○",IF('（別紙2-12）3月1日～3月31日'!AI97&lt;=7,"","×"),"")</f>
        <v/>
      </c>
      <c r="X97" s="162" t="str">
        <f t="shared" si="15"/>
        <v/>
      </c>
    </row>
    <row r="98" spans="1:24" s="112" customFormat="1" ht="30" customHeight="1" thickBot="1" x14ac:dyDescent="0.45">
      <c r="A98" s="37">
        <v>85</v>
      </c>
      <c r="B98" s="104" t="str">
        <f>IF('（別紙2-12）3月1日～3月31日'!B98="","",'（別紙2-12）3月1日～3月31日'!B98)</f>
        <v/>
      </c>
      <c r="C98" s="235" t="str">
        <f>IF((COUNTA('（別紙2-1）4月1日～4月30日'!C98)+COUNTA('（別紙2-5）5月1日～5月31日'!C98)+COUNTA('（別紙2-6）6月1日～6月30日'!C98)+COUNTA('（別紙2-7）7月1日～7月31日'!C98)+COUNTA('（別紙2-8）8月1日～8月31日'!C98)+COUNTA('（別紙2-9）9月1日～9月30日'!C98)+COUNTA('（別紙2-7）10月1日～10月31日'!C98)+COUNTA('（別紙2-8）11月1日～11月30日'!C98)+COUNTA('（別紙2-9）12月1日～12月31日'!C98)+COUNTA('（別紙2-10）1月1日～1月31日'!C98)+COUNTA('（別紙2-11）2月1日～2月29日'!C98)+COUNTA('（別紙2-12）3月1日～3月31日'!C98))&gt;0,"○","")</f>
        <v/>
      </c>
      <c r="D98" s="209">
        <f>SUM('（別紙2-1）4月1日～4月30日'!$D98:$AG98)</f>
        <v>0</v>
      </c>
      <c r="E98" s="209">
        <f>SUM('（別紙2-5）5月1日～5月31日'!$D98:$AH98)</f>
        <v>0</v>
      </c>
      <c r="F98" s="209">
        <f>SUM('（別紙2-6）6月1日～6月30日'!$D98:$AG98)</f>
        <v>0</v>
      </c>
      <c r="G98" s="209">
        <f>SUM('（別紙2-7）7月1日～7月31日'!$D98:$AH98)</f>
        <v>0</v>
      </c>
      <c r="H98" s="209">
        <f>SUM('（別紙2-8）8月1日～8月31日'!$D98:$AH98)</f>
        <v>0</v>
      </c>
      <c r="I98" s="209">
        <f>SUM('（別紙2-9）9月1日～9月30日'!$D98:$AG98)</f>
        <v>0</v>
      </c>
      <c r="J98" s="209">
        <f>SUM('（別紙2-7）10月1日～10月31日'!$D98:$AH98)</f>
        <v>0</v>
      </c>
      <c r="K98" s="209">
        <f>SUM('（別紙2-8）11月1日～11月30日'!$D98:$AG98)</f>
        <v>0</v>
      </c>
      <c r="L98" s="209">
        <f>SUM('（別紙2-9）12月1日～12月31日'!$D98:$AH98)</f>
        <v>0</v>
      </c>
      <c r="M98" s="209">
        <f>SUM('（別紙2-10）1月1日～1月31日'!$D98:$AH98)</f>
        <v>0</v>
      </c>
      <c r="N98" s="209">
        <f>SUM('（別紙2-11）2月1日～2月29日'!$D98:$AF98)</f>
        <v>0</v>
      </c>
      <c r="O98" s="209">
        <f>SUM('（別紙2-12）3月1日～3月31日'!$D98:$AG98)</f>
        <v>0</v>
      </c>
      <c r="P98" s="210">
        <f t="shared" si="11"/>
        <v>0</v>
      </c>
      <c r="Q98" s="211" t="str">
        <f t="shared" si="12"/>
        <v/>
      </c>
      <c r="R98" s="211" t="str">
        <f t="shared" si="13"/>
        <v/>
      </c>
      <c r="S98" s="212" t="str">
        <f t="shared" si="14"/>
        <v/>
      </c>
      <c r="T98" s="213">
        <f t="shared" si="10"/>
        <v>0</v>
      </c>
      <c r="U98" s="175" t="str">
        <f>IF('（別紙2-12）3月1日～3月31日'!AI98&gt;15,"×","")</f>
        <v/>
      </c>
      <c r="V98" s="176" t="str">
        <f>IF('（別紙１）チェックリスト'!$B$43="",IF('（別紙2-12）3月1日～3月31日'!AI98&gt;10,"×",""),"")</f>
        <v/>
      </c>
      <c r="W98" s="176" t="str">
        <f>IF(C98="○",IF('（別紙2-12）3月1日～3月31日'!AI98&lt;=7,"","×"),"")</f>
        <v/>
      </c>
      <c r="X98" s="177" t="str">
        <f t="shared" si="15"/>
        <v/>
      </c>
    </row>
    <row r="99" spans="1:24" s="112" customFormat="1" ht="30" customHeight="1" x14ac:dyDescent="0.4">
      <c r="A99" s="64">
        <v>86</v>
      </c>
      <c r="B99" s="105" t="str">
        <f>IF('（別紙2-12）3月1日～3月31日'!B99="","",'（別紙2-12）3月1日～3月31日'!B99)</f>
        <v/>
      </c>
      <c r="C99" s="196" t="str">
        <f>IF((COUNTA('（別紙2-1）4月1日～4月30日'!C99)+COUNTA('（別紙2-5）5月1日～5月31日'!C99)+COUNTA('（別紙2-6）6月1日～6月30日'!C99)+COUNTA('（別紙2-7）7月1日～7月31日'!C99)+COUNTA('（別紙2-8）8月1日～8月31日'!C99)+COUNTA('（別紙2-9）9月1日～9月30日'!C99)+COUNTA('（別紙2-7）10月1日～10月31日'!C99)+COUNTA('（別紙2-8）11月1日～11月30日'!C99)+COUNTA('（別紙2-9）12月1日～12月31日'!C99)+COUNTA('（別紙2-10）1月1日～1月31日'!C99)+COUNTA('（別紙2-11）2月1日～2月29日'!C99)+COUNTA('（別紙2-12）3月1日～3月31日'!C99))&gt;0,"○","")</f>
        <v/>
      </c>
      <c r="D99" s="230">
        <f>SUM('（別紙2-1）4月1日～4月30日'!$D99:$AG99)</f>
        <v>0</v>
      </c>
      <c r="E99" s="230">
        <f>SUM('（別紙2-5）5月1日～5月31日'!$D99:$AH99)</f>
        <v>0</v>
      </c>
      <c r="F99" s="230">
        <f>SUM('（別紙2-6）6月1日～6月30日'!$D99:$AG99)</f>
        <v>0</v>
      </c>
      <c r="G99" s="230">
        <f>SUM('（別紙2-7）7月1日～7月31日'!$D99:$AH99)</f>
        <v>0</v>
      </c>
      <c r="H99" s="230">
        <f>SUM('（別紙2-8）8月1日～8月31日'!$D99:$AH99)</f>
        <v>0</v>
      </c>
      <c r="I99" s="230">
        <f>SUM('（別紙2-9）9月1日～9月30日'!$D99:$AG99)</f>
        <v>0</v>
      </c>
      <c r="J99" s="230">
        <f>SUM('（別紙2-7）10月1日～10月31日'!$D99:$AH99)</f>
        <v>0</v>
      </c>
      <c r="K99" s="230">
        <f>SUM('（別紙2-8）11月1日～11月30日'!$D99:$AG99)</f>
        <v>0</v>
      </c>
      <c r="L99" s="230">
        <f>SUM('（別紙2-9）12月1日～12月31日'!$D99:$AH99)</f>
        <v>0</v>
      </c>
      <c r="M99" s="230">
        <f>SUM('（別紙2-10）1月1日～1月31日'!$D99:$AH99)</f>
        <v>0</v>
      </c>
      <c r="N99" s="230">
        <f>SUM('（別紙2-11）2月1日～2月29日'!$D99:$AF99)</f>
        <v>0</v>
      </c>
      <c r="O99" s="230">
        <f>SUM('（別紙2-12）3月1日～3月31日'!$D99:$AG99)</f>
        <v>0</v>
      </c>
      <c r="P99" s="231">
        <f t="shared" si="11"/>
        <v>0</v>
      </c>
      <c r="Q99" s="232" t="str">
        <f t="shared" si="12"/>
        <v/>
      </c>
      <c r="R99" s="232" t="str">
        <f t="shared" si="13"/>
        <v/>
      </c>
      <c r="S99" s="233" t="str">
        <f t="shared" si="14"/>
        <v/>
      </c>
      <c r="T99" s="234">
        <f t="shared" si="10"/>
        <v>0</v>
      </c>
      <c r="U99" s="178" t="str">
        <f>IF('（別紙2-12）3月1日～3月31日'!AI99&gt;15,"×","")</f>
        <v/>
      </c>
      <c r="V99" s="179" t="str">
        <f>IF('（別紙１）チェックリスト'!$B$43="",IF('（別紙2-12）3月1日～3月31日'!AI99&gt;10,"×",""),"")</f>
        <v/>
      </c>
      <c r="W99" s="179" t="str">
        <f>IF(C99="○",IF('（別紙2-12）3月1日～3月31日'!AI99&lt;=7,"","×"),"")</f>
        <v/>
      </c>
      <c r="X99" s="180" t="str">
        <f t="shared" si="15"/>
        <v/>
      </c>
    </row>
    <row r="100" spans="1:24" s="112" customFormat="1" ht="30" customHeight="1" x14ac:dyDescent="0.4">
      <c r="A100" s="35">
        <v>87</v>
      </c>
      <c r="B100" s="103" t="str">
        <f>IF('（別紙2-12）3月1日～3月31日'!B100="","",'（別紙2-12）3月1日～3月31日'!B100)</f>
        <v/>
      </c>
      <c r="C100" s="202" t="str">
        <f>IF((COUNTA('（別紙2-1）4月1日～4月30日'!C100)+COUNTA('（別紙2-5）5月1日～5月31日'!C100)+COUNTA('（別紙2-6）6月1日～6月30日'!C100)+COUNTA('（別紙2-7）7月1日～7月31日'!C100)+COUNTA('（別紙2-8）8月1日～8月31日'!C100)+COUNTA('（別紙2-9）9月1日～9月30日'!C100)+COUNTA('（別紙2-7）10月1日～10月31日'!C100)+COUNTA('（別紙2-8）11月1日～11月30日'!C100)+COUNTA('（別紙2-9）12月1日～12月31日'!C100)+COUNTA('（別紙2-10）1月1日～1月31日'!C100)+COUNTA('（別紙2-11）2月1日～2月29日'!C100)+COUNTA('（別紙2-12）3月1日～3月31日'!C100))&gt;0,"○","")</f>
        <v/>
      </c>
      <c r="D100" s="220">
        <f>SUM('（別紙2-1）4月1日～4月30日'!$D100:$AG100)</f>
        <v>0</v>
      </c>
      <c r="E100" s="220">
        <f>SUM('（別紙2-5）5月1日～5月31日'!$D100:$AH100)</f>
        <v>0</v>
      </c>
      <c r="F100" s="220">
        <f>SUM('（別紙2-6）6月1日～6月30日'!$D100:$AG100)</f>
        <v>0</v>
      </c>
      <c r="G100" s="220">
        <f>SUM('（別紙2-7）7月1日～7月31日'!$D100:$AH100)</f>
        <v>0</v>
      </c>
      <c r="H100" s="220">
        <f>SUM('（別紙2-8）8月1日～8月31日'!$D100:$AH100)</f>
        <v>0</v>
      </c>
      <c r="I100" s="220">
        <f>SUM('（別紙2-9）9月1日～9月30日'!$D100:$AG100)</f>
        <v>0</v>
      </c>
      <c r="J100" s="220">
        <f>SUM('（別紙2-7）10月1日～10月31日'!$D100:$AH100)</f>
        <v>0</v>
      </c>
      <c r="K100" s="220">
        <f>SUM('（別紙2-8）11月1日～11月30日'!$D100:$AG100)</f>
        <v>0</v>
      </c>
      <c r="L100" s="220">
        <f>SUM('（別紙2-9）12月1日～12月31日'!$D100:$AH100)</f>
        <v>0</v>
      </c>
      <c r="M100" s="220">
        <f>SUM('（別紙2-10）1月1日～1月31日'!$D100:$AH100)</f>
        <v>0</v>
      </c>
      <c r="N100" s="220">
        <f>SUM('（別紙2-11）2月1日～2月29日'!$D100:$AF100)</f>
        <v>0</v>
      </c>
      <c r="O100" s="220">
        <f>SUM('（別紙2-12）3月1日～3月31日'!$D100:$AG100)</f>
        <v>0</v>
      </c>
      <c r="P100" s="221">
        <f t="shared" si="11"/>
        <v>0</v>
      </c>
      <c r="Q100" s="222" t="str">
        <f t="shared" si="12"/>
        <v/>
      </c>
      <c r="R100" s="222" t="str">
        <f t="shared" si="13"/>
        <v/>
      </c>
      <c r="S100" s="223" t="str">
        <f t="shared" si="14"/>
        <v/>
      </c>
      <c r="T100" s="224">
        <f t="shared" si="10"/>
        <v>0</v>
      </c>
      <c r="U100" s="161" t="str">
        <f>IF('（別紙2-12）3月1日～3月31日'!AI100&gt;15,"×","")</f>
        <v/>
      </c>
      <c r="V100" s="158" t="str">
        <f>IF('（別紙１）チェックリスト'!$B$43="",IF('（別紙2-12）3月1日～3月31日'!AI100&gt;10,"×",""),"")</f>
        <v/>
      </c>
      <c r="W100" s="158" t="str">
        <f>IF(C100="○",IF('（別紙2-12）3月1日～3月31日'!AI100&lt;=7,"","×"),"")</f>
        <v/>
      </c>
      <c r="X100" s="162" t="str">
        <f t="shared" si="15"/>
        <v/>
      </c>
    </row>
    <row r="101" spans="1:24" s="112" customFormat="1" ht="30" customHeight="1" x14ac:dyDescent="0.4">
      <c r="A101" s="35">
        <v>88</v>
      </c>
      <c r="B101" s="103" t="str">
        <f>IF('（別紙2-12）3月1日～3月31日'!B101="","",'（別紙2-12）3月1日～3月31日'!B101)</f>
        <v/>
      </c>
      <c r="C101" s="202" t="str">
        <f>IF((COUNTA('（別紙2-1）4月1日～4月30日'!C101)+COUNTA('（別紙2-5）5月1日～5月31日'!C101)+COUNTA('（別紙2-6）6月1日～6月30日'!C101)+COUNTA('（別紙2-7）7月1日～7月31日'!C101)+COUNTA('（別紙2-8）8月1日～8月31日'!C101)+COUNTA('（別紙2-9）9月1日～9月30日'!C101)+COUNTA('（別紙2-7）10月1日～10月31日'!C101)+COUNTA('（別紙2-8）11月1日～11月30日'!C101)+COUNTA('（別紙2-9）12月1日～12月31日'!C101)+COUNTA('（別紙2-10）1月1日～1月31日'!C101)+COUNTA('（別紙2-11）2月1日～2月29日'!C101)+COUNTA('（別紙2-12）3月1日～3月31日'!C101))&gt;0,"○","")</f>
        <v/>
      </c>
      <c r="D101" s="220">
        <f>SUM('（別紙2-1）4月1日～4月30日'!$D101:$AG101)</f>
        <v>0</v>
      </c>
      <c r="E101" s="220">
        <f>SUM('（別紙2-5）5月1日～5月31日'!$D101:$AH101)</f>
        <v>0</v>
      </c>
      <c r="F101" s="220">
        <f>SUM('（別紙2-6）6月1日～6月30日'!$D101:$AG101)</f>
        <v>0</v>
      </c>
      <c r="G101" s="220">
        <f>SUM('（別紙2-7）7月1日～7月31日'!$D101:$AH101)</f>
        <v>0</v>
      </c>
      <c r="H101" s="220">
        <f>SUM('（別紙2-8）8月1日～8月31日'!$D101:$AH101)</f>
        <v>0</v>
      </c>
      <c r="I101" s="220">
        <f>SUM('（別紙2-9）9月1日～9月30日'!$D101:$AG101)</f>
        <v>0</v>
      </c>
      <c r="J101" s="220">
        <f>SUM('（別紙2-7）10月1日～10月31日'!$D101:$AH101)</f>
        <v>0</v>
      </c>
      <c r="K101" s="220">
        <f>SUM('（別紙2-8）11月1日～11月30日'!$D101:$AG101)</f>
        <v>0</v>
      </c>
      <c r="L101" s="220">
        <f>SUM('（別紙2-9）12月1日～12月31日'!$D101:$AH101)</f>
        <v>0</v>
      </c>
      <c r="M101" s="220">
        <f>SUM('（別紙2-10）1月1日～1月31日'!$D101:$AH101)</f>
        <v>0</v>
      </c>
      <c r="N101" s="220">
        <f>SUM('（別紙2-11）2月1日～2月29日'!$D101:$AF101)</f>
        <v>0</v>
      </c>
      <c r="O101" s="220">
        <f>SUM('（別紙2-12）3月1日～3月31日'!$D101:$AG101)</f>
        <v>0</v>
      </c>
      <c r="P101" s="221">
        <f t="shared" si="11"/>
        <v>0</v>
      </c>
      <c r="Q101" s="222" t="str">
        <f t="shared" si="12"/>
        <v/>
      </c>
      <c r="R101" s="222" t="str">
        <f t="shared" si="13"/>
        <v/>
      </c>
      <c r="S101" s="223" t="str">
        <f t="shared" si="14"/>
        <v/>
      </c>
      <c r="T101" s="224">
        <f t="shared" si="10"/>
        <v>0</v>
      </c>
      <c r="U101" s="161" t="str">
        <f>IF('（別紙2-12）3月1日～3月31日'!AI101&gt;15,"×","")</f>
        <v/>
      </c>
      <c r="V101" s="158" t="str">
        <f>IF('（別紙１）チェックリスト'!$B$43="",IF('（別紙2-12）3月1日～3月31日'!AI101&gt;10,"×",""),"")</f>
        <v/>
      </c>
      <c r="W101" s="158" t="str">
        <f>IF(C101="○",IF('（別紙2-12）3月1日～3月31日'!AI101&lt;=7,"","×"),"")</f>
        <v/>
      </c>
      <c r="X101" s="162" t="str">
        <f t="shared" si="15"/>
        <v/>
      </c>
    </row>
    <row r="102" spans="1:24" s="112" customFormat="1" ht="30" customHeight="1" x14ac:dyDescent="0.4">
      <c r="A102" s="35">
        <v>89</v>
      </c>
      <c r="B102" s="103" t="str">
        <f>IF('（別紙2-12）3月1日～3月31日'!B102="","",'（別紙2-12）3月1日～3月31日'!B102)</f>
        <v/>
      </c>
      <c r="C102" s="202" t="str">
        <f>IF((COUNTA('（別紙2-1）4月1日～4月30日'!C102)+COUNTA('（別紙2-5）5月1日～5月31日'!C102)+COUNTA('（別紙2-6）6月1日～6月30日'!C102)+COUNTA('（別紙2-7）7月1日～7月31日'!C102)+COUNTA('（別紙2-8）8月1日～8月31日'!C102)+COUNTA('（別紙2-9）9月1日～9月30日'!C102)+COUNTA('（別紙2-7）10月1日～10月31日'!C102)+COUNTA('（別紙2-8）11月1日～11月30日'!C102)+COUNTA('（別紙2-9）12月1日～12月31日'!C102)+COUNTA('（別紙2-10）1月1日～1月31日'!C102)+COUNTA('（別紙2-11）2月1日～2月29日'!C102)+COUNTA('（別紙2-12）3月1日～3月31日'!C102))&gt;0,"○","")</f>
        <v/>
      </c>
      <c r="D102" s="220">
        <f>SUM('（別紙2-1）4月1日～4月30日'!$D102:$AG102)</f>
        <v>0</v>
      </c>
      <c r="E102" s="220">
        <f>SUM('（別紙2-5）5月1日～5月31日'!$D102:$AH102)</f>
        <v>0</v>
      </c>
      <c r="F102" s="220">
        <f>SUM('（別紙2-6）6月1日～6月30日'!$D102:$AG102)</f>
        <v>0</v>
      </c>
      <c r="G102" s="220">
        <f>SUM('（別紙2-7）7月1日～7月31日'!$D102:$AH102)</f>
        <v>0</v>
      </c>
      <c r="H102" s="220">
        <f>SUM('（別紙2-8）8月1日～8月31日'!$D102:$AH102)</f>
        <v>0</v>
      </c>
      <c r="I102" s="220">
        <f>SUM('（別紙2-9）9月1日～9月30日'!$D102:$AG102)</f>
        <v>0</v>
      </c>
      <c r="J102" s="220">
        <f>SUM('（別紙2-7）10月1日～10月31日'!$D102:$AH102)</f>
        <v>0</v>
      </c>
      <c r="K102" s="220">
        <f>SUM('（別紙2-8）11月1日～11月30日'!$D102:$AG102)</f>
        <v>0</v>
      </c>
      <c r="L102" s="220">
        <f>SUM('（別紙2-9）12月1日～12月31日'!$D102:$AH102)</f>
        <v>0</v>
      </c>
      <c r="M102" s="220">
        <f>SUM('（別紙2-10）1月1日～1月31日'!$D102:$AH102)</f>
        <v>0</v>
      </c>
      <c r="N102" s="220">
        <f>SUM('（別紙2-11）2月1日～2月29日'!$D102:$AF102)</f>
        <v>0</v>
      </c>
      <c r="O102" s="220">
        <f>SUM('（別紙2-12）3月1日～3月31日'!$D102:$AG102)</f>
        <v>0</v>
      </c>
      <c r="P102" s="221">
        <f t="shared" si="11"/>
        <v>0</v>
      </c>
      <c r="Q102" s="222" t="str">
        <f t="shared" si="12"/>
        <v/>
      </c>
      <c r="R102" s="222" t="str">
        <f t="shared" si="13"/>
        <v/>
      </c>
      <c r="S102" s="223" t="str">
        <f t="shared" si="14"/>
        <v/>
      </c>
      <c r="T102" s="224">
        <f t="shared" si="10"/>
        <v>0</v>
      </c>
      <c r="U102" s="161" t="str">
        <f>IF('（別紙2-12）3月1日～3月31日'!AI102&gt;15,"×","")</f>
        <v/>
      </c>
      <c r="V102" s="158" t="str">
        <f>IF('（別紙１）チェックリスト'!$B$43="",IF('（別紙2-12）3月1日～3月31日'!AI102&gt;10,"×",""),"")</f>
        <v/>
      </c>
      <c r="W102" s="158" t="str">
        <f>IF(C102="○",IF('（別紙2-12）3月1日～3月31日'!AI102&lt;=7,"","×"),"")</f>
        <v/>
      </c>
      <c r="X102" s="162" t="str">
        <f t="shared" si="15"/>
        <v/>
      </c>
    </row>
    <row r="103" spans="1:24" s="112" customFormat="1" ht="30" customHeight="1" thickBot="1" x14ac:dyDescent="0.45">
      <c r="A103" s="35">
        <v>90</v>
      </c>
      <c r="B103" s="104" t="str">
        <f>IF('（別紙2-12）3月1日～3月31日'!B103="","",'（別紙2-12）3月1日～3月31日'!B103)</f>
        <v/>
      </c>
      <c r="C103" s="235" t="str">
        <f>IF((COUNTA('（別紙2-1）4月1日～4月30日'!C103)+COUNTA('（別紙2-5）5月1日～5月31日'!C103)+COUNTA('（別紙2-6）6月1日～6月30日'!C103)+COUNTA('（別紙2-7）7月1日～7月31日'!C103)+COUNTA('（別紙2-8）8月1日～8月31日'!C103)+COUNTA('（別紙2-9）9月1日～9月30日'!C103)+COUNTA('（別紙2-7）10月1日～10月31日'!C103)+COUNTA('（別紙2-8）11月1日～11月30日'!C103)+COUNTA('（別紙2-9）12月1日～12月31日'!C103)+COUNTA('（別紙2-10）1月1日～1月31日'!C103)+COUNTA('（別紙2-11）2月1日～2月29日'!C103)+COUNTA('（別紙2-12）3月1日～3月31日'!C103))&gt;0,"○","")</f>
        <v/>
      </c>
      <c r="D103" s="220">
        <f>SUM('（別紙2-1）4月1日～4月30日'!$D103:$AG103)</f>
        <v>0</v>
      </c>
      <c r="E103" s="220">
        <f>SUM('（別紙2-5）5月1日～5月31日'!$D103:$AH103)</f>
        <v>0</v>
      </c>
      <c r="F103" s="220">
        <f>SUM('（別紙2-6）6月1日～6月30日'!$D103:$AG103)</f>
        <v>0</v>
      </c>
      <c r="G103" s="220">
        <f>SUM('（別紙2-7）7月1日～7月31日'!$D103:$AH103)</f>
        <v>0</v>
      </c>
      <c r="H103" s="220">
        <f>SUM('（別紙2-8）8月1日～8月31日'!$D103:$AH103)</f>
        <v>0</v>
      </c>
      <c r="I103" s="220">
        <f>SUM('（別紙2-9）9月1日～9月30日'!$D103:$AG103)</f>
        <v>0</v>
      </c>
      <c r="J103" s="220">
        <f>SUM('（別紙2-7）10月1日～10月31日'!$D103:$AH103)</f>
        <v>0</v>
      </c>
      <c r="K103" s="220">
        <f>SUM('（別紙2-8）11月1日～11月30日'!$D103:$AG103)</f>
        <v>0</v>
      </c>
      <c r="L103" s="220">
        <f>SUM('（別紙2-9）12月1日～12月31日'!$D103:$AH103)</f>
        <v>0</v>
      </c>
      <c r="M103" s="220">
        <f>SUM('（別紙2-10）1月1日～1月31日'!$D103:$AH103)</f>
        <v>0</v>
      </c>
      <c r="N103" s="220">
        <f>SUM('（別紙2-11）2月1日～2月29日'!$D103:$AF103)</f>
        <v>0</v>
      </c>
      <c r="O103" s="220">
        <f>SUM('（別紙2-12）3月1日～3月31日'!$D103:$AG103)</f>
        <v>0</v>
      </c>
      <c r="P103" s="221">
        <f t="shared" si="11"/>
        <v>0</v>
      </c>
      <c r="Q103" s="222" t="str">
        <f t="shared" si="12"/>
        <v/>
      </c>
      <c r="R103" s="222" t="str">
        <f t="shared" si="13"/>
        <v/>
      </c>
      <c r="S103" s="223" t="str">
        <f t="shared" si="14"/>
        <v/>
      </c>
      <c r="T103" s="224">
        <f t="shared" si="10"/>
        <v>0</v>
      </c>
      <c r="U103" s="165" t="str">
        <f>IF('（別紙2-12）3月1日～3月31日'!AI103&gt;15,"×","")</f>
        <v/>
      </c>
      <c r="V103" s="166" t="str">
        <f>IF('（別紙１）チェックリスト'!$B$43="",IF('（別紙2-12）3月1日～3月31日'!AI103&gt;10,"×",""),"")</f>
        <v/>
      </c>
      <c r="W103" s="166" t="str">
        <f>IF(C103="○",IF('（別紙2-12）3月1日～3月31日'!AI103&lt;=7,"","×"),"")</f>
        <v/>
      </c>
      <c r="X103" s="167" t="str">
        <f t="shared" si="15"/>
        <v/>
      </c>
    </row>
    <row r="104" spans="1:24" s="112" customFormat="1" ht="30" customHeight="1" x14ac:dyDescent="0.4">
      <c r="A104" s="71">
        <v>91</v>
      </c>
      <c r="B104" s="105" t="str">
        <f>IF('（別紙2-12）3月1日～3月31日'!B104="","",'（別紙2-12）3月1日～3月31日'!B104)</f>
        <v/>
      </c>
      <c r="C104" s="196" t="str">
        <f>IF((COUNTA('（別紙2-1）4月1日～4月30日'!C104)+COUNTA('（別紙2-5）5月1日～5月31日'!C104)+COUNTA('（別紙2-6）6月1日～6月30日'!C104)+COUNTA('（別紙2-7）7月1日～7月31日'!C104)+COUNTA('（別紙2-8）8月1日～8月31日'!C104)+COUNTA('（別紙2-9）9月1日～9月30日'!C104)+COUNTA('（別紙2-7）10月1日～10月31日'!C104)+COUNTA('（別紙2-8）11月1日～11月30日'!C104)+COUNTA('（別紙2-9）12月1日～12月31日'!C104)+COUNTA('（別紙2-10）1月1日～1月31日'!C104)+COUNTA('（別紙2-11）2月1日～2月29日'!C104)+COUNTA('（別紙2-12）3月1日～3月31日'!C104))&gt;0,"○","")</f>
        <v/>
      </c>
      <c r="D104" s="225">
        <f>SUM('（別紙2-1）4月1日～4月30日'!$D104:$AG104)</f>
        <v>0</v>
      </c>
      <c r="E104" s="225">
        <f>SUM('（別紙2-5）5月1日～5月31日'!$D104:$AH104)</f>
        <v>0</v>
      </c>
      <c r="F104" s="225">
        <f>SUM('（別紙2-6）6月1日～6月30日'!$D104:$AG104)</f>
        <v>0</v>
      </c>
      <c r="G104" s="225">
        <f>SUM('（別紙2-7）7月1日～7月31日'!$D104:$AH104)</f>
        <v>0</v>
      </c>
      <c r="H104" s="225">
        <f>SUM('（別紙2-8）8月1日～8月31日'!$D104:$AH104)</f>
        <v>0</v>
      </c>
      <c r="I104" s="225">
        <f>SUM('（別紙2-9）9月1日～9月30日'!$D104:$AG104)</f>
        <v>0</v>
      </c>
      <c r="J104" s="225">
        <f>SUM('（別紙2-7）10月1日～10月31日'!$D104:$AH104)</f>
        <v>0</v>
      </c>
      <c r="K104" s="225">
        <f>SUM('（別紙2-8）11月1日～11月30日'!$D104:$AG104)</f>
        <v>0</v>
      </c>
      <c r="L104" s="225">
        <f>SUM('（別紙2-9）12月1日～12月31日'!$D104:$AH104)</f>
        <v>0</v>
      </c>
      <c r="M104" s="225">
        <f>SUM('（別紙2-10）1月1日～1月31日'!$D104:$AH104)</f>
        <v>0</v>
      </c>
      <c r="N104" s="225">
        <f>SUM('（別紙2-11）2月1日～2月29日'!$D104:$AF104)</f>
        <v>0</v>
      </c>
      <c r="O104" s="225">
        <f>SUM('（別紙2-12）3月1日～3月31日'!$D104:$AG104)</f>
        <v>0</v>
      </c>
      <c r="P104" s="226">
        <f t="shared" si="11"/>
        <v>0</v>
      </c>
      <c r="Q104" s="227" t="str">
        <f t="shared" si="12"/>
        <v/>
      </c>
      <c r="R104" s="227" t="str">
        <f t="shared" si="13"/>
        <v/>
      </c>
      <c r="S104" s="228" t="str">
        <f t="shared" si="14"/>
        <v/>
      </c>
      <c r="T104" s="229">
        <f t="shared" si="10"/>
        <v>0</v>
      </c>
      <c r="U104" s="172" t="str">
        <f>IF('（別紙2-12）3月1日～3月31日'!AI104&gt;15,"×","")</f>
        <v/>
      </c>
      <c r="V104" s="173" t="str">
        <f>IF('（別紙１）チェックリスト'!$B$43="",IF('（別紙2-12）3月1日～3月31日'!AI104&gt;10,"×",""),"")</f>
        <v/>
      </c>
      <c r="W104" s="173" t="str">
        <f>IF(C104="○",IF('（別紙2-12）3月1日～3月31日'!AI104&lt;=7,"","×"),"")</f>
        <v/>
      </c>
      <c r="X104" s="174" t="str">
        <f t="shared" si="15"/>
        <v/>
      </c>
    </row>
    <row r="105" spans="1:24" s="112" customFormat="1" ht="30" customHeight="1" x14ac:dyDescent="0.4">
      <c r="A105" s="35">
        <v>92</v>
      </c>
      <c r="B105" s="103" t="str">
        <f>IF('（別紙2-12）3月1日～3月31日'!B105="","",'（別紙2-12）3月1日～3月31日'!B105)</f>
        <v/>
      </c>
      <c r="C105" s="202" t="str">
        <f>IF((COUNTA('（別紙2-1）4月1日～4月30日'!C105)+COUNTA('（別紙2-5）5月1日～5月31日'!C105)+COUNTA('（別紙2-6）6月1日～6月30日'!C105)+COUNTA('（別紙2-7）7月1日～7月31日'!C105)+COUNTA('（別紙2-8）8月1日～8月31日'!C105)+COUNTA('（別紙2-9）9月1日～9月30日'!C105)+COUNTA('（別紙2-7）10月1日～10月31日'!C105)+COUNTA('（別紙2-8）11月1日～11月30日'!C105)+COUNTA('（別紙2-9）12月1日～12月31日'!C105)+COUNTA('（別紙2-10）1月1日～1月31日'!C105)+COUNTA('（別紙2-11）2月1日～2月29日'!C105)+COUNTA('（別紙2-12）3月1日～3月31日'!C105))&gt;0,"○","")</f>
        <v/>
      </c>
      <c r="D105" s="220">
        <f>SUM('（別紙2-1）4月1日～4月30日'!$D105:$AG105)</f>
        <v>0</v>
      </c>
      <c r="E105" s="220">
        <f>SUM('（別紙2-5）5月1日～5月31日'!$D105:$AH105)</f>
        <v>0</v>
      </c>
      <c r="F105" s="220">
        <f>SUM('（別紙2-6）6月1日～6月30日'!$D105:$AG105)</f>
        <v>0</v>
      </c>
      <c r="G105" s="220">
        <f>SUM('（別紙2-7）7月1日～7月31日'!$D105:$AH105)</f>
        <v>0</v>
      </c>
      <c r="H105" s="220">
        <f>SUM('（別紙2-8）8月1日～8月31日'!$D105:$AH105)</f>
        <v>0</v>
      </c>
      <c r="I105" s="220">
        <f>SUM('（別紙2-9）9月1日～9月30日'!$D105:$AG105)</f>
        <v>0</v>
      </c>
      <c r="J105" s="220">
        <f>SUM('（別紙2-7）10月1日～10月31日'!$D105:$AH105)</f>
        <v>0</v>
      </c>
      <c r="K105" s="220">
        <f>SUM('（別紙2-8）11月1日～11月30日'!$D105:$AG105)</f>
        <v>0</v>
      </c>
      <c r="L105" s="220">
        <f>SUM('（別紙2-9）12月1日～12月31日'!$D105:$AH105)</f>
        <v>0</v>
      </c>
      <c r="M105" s="220">
        <f>SUM('（別紙2-10）1月1日～1月31日'!$D105:$AH105)</f>
        <v>0</v>
      </c>
      <c r="N105" s="220">
        <f>SUM('（別紙2-11）2月1日～2月29日'!$D105:$AF105)</f>
        <v>0</v>
      </c>
      <c r="O105" s="220">
        <f>SUM('（別紙2-12）3月1日～3月31日'!$D105:$AG105)</f>
        <v>0</v>
      </c>
      <c r="P105" s="221">
        <f t="shared" si="11"/>
        <v>0</v>
      </c>
      <c r="Q105" s="222" t="str">
        <f t="shared" si="12"/>
        <v/>
      </c>
      <c r="R105" s="222" t="str">
        <f t="shared" si="13"/>
        <v/>
      </c>
      <c r="S105" s="223" t="str">
        <f t="shared" si="14"/>
        <v/>
      </c>
      <c r="T105" s="224">
        <f t="shared" si="10"/>
        <v>0</v>
      </c>
      <c r="U105" s="161" t="str">
        <f>IF('（別紙2-12）3月1日～3月31日'!AI105&gt;15,"×","")</f>
        <v/>
      </c>
      <c r="V105" s="158" t="str">
        <f>IF('（別紙１）チェックリスト'!$B$43="",IF('（別紙2-12）3月1日～3月31日'!AI105&gt;10,"×",""),"")</f>
        <v/>
      </c>
      <c r="W105" s="158" t="str">
        <f>IF(C105="○",IF('（別紙2-12）3月1日～3月31日'!AI105&lt;=7,"","×"),"")</f>
        <v/>
      </c>
      <c r="X105" s="162" t="str">
        <f t="shared" si="15"/>
        <v/>
      </c>
    </row>
    <row r="106" spans="1:24" s="112" customFormat="1" ht="30" customHeight="1" x14ac:dyDescent="0.4">
      <c r="A106" s="35">
        <v>93</v>
      </c>
      <c r="B106" s="103" t="str">
        <f>IF('（別紙2-12）3月1日～3月31日'!B106="","",'（別紙2-12）3月1日～3月31日'!B106)</f>
        <v/>
      </c>
      <c r="C106" s="202" t="str">
        <f>IF((COUNTA('（別紙2-1）4月1日～4月30日'!C106)+COUNTA('（別紙2-5）5月1日～5月31日'!C106)+COUNTA('（別紙2-6）6月1日～6月30日'!C106)+COUNTA('（別紙2-7）7月1日～7月31日'!C106)+COUNTA('（別紙2-8）8月1日～8月31日'!C106)+COUNTA('（別紙2-9）9月1日～9月30日'!C106)+COUNTA('（別紙2-7）10月1日～10月31日'!C106)+COUNTA('（別紙2-8）11月1日～11月30日'!C106)+COUNTA('（別紙2-9）12月1日～12月31日'!C106)+COUNTA('（別紙2-10）1月1日～1月31日'!C106)+COUNTA('（別紙2-11）2月1日～2月29日'!C106)+COUNTA('（別紙2-12）3月1日～3月31日'!C106))&gt;0,"○","")</f>
        <v/>
      </c>
      <c r="D106" s="220">
        <f>SUM('（別紙2-1）4月1日～4月30日'!$D106:$AG106)</f>
        <v>0</v>
      </c>
      <c r="E106" s="220">
        <f>SUM('（別紙2-5）5月1日～5月31日'!$D106:$AH106)</f>
        <v>0</v>
      </c>
      <c r="F106" s="220">
        <f>SUM('（別紙2-6）6月1日～6月30日'!$D106:$AG106)</f>
        <v>0</v>
      </c>
      <c r="G106" s="220">
        <f>SUM('（別紙2-7）7月1日～7月31日'!$D106:$AH106)</f>
        <v>0</v>
      </c>
      <c r="H106" s="220">
        <f>SUM('（別紙2-8）8月1日～8月31日'!$D106:$AH106)</f>
        <v>0</v>
      </c>
      <c r="I106" s="220">
        <f>SUM('（別紙2-9）9月1日～9月30日'!$D106:$AG106)</f>
        <v>0</v>
      </c>
      <c r="J106" s="220">
        <f>SUM('（別紙2-7）10月1日～10月31日'!$D106:$AH106)</f>
        <v>0</v>
      </c>
      <c r="K106" s="220">
        <f>SUM('（別紙2-8）11月1日～11月30日'!$D106:$AG106)</f>
        <v>0</v>
      </c>
      <c r="L106" s="220">
        <f>SUM('（別紙2-9）12月1日～12月31日'!$D106:$AH106)</f>
        <v>0</v>
      </c>
      <c r="M106" s="220">
        <f>SUM('（別紙2-10）1月1日～1月31日'!$D106:$AH106)</f>
        <v>0</v>
      </c>
      <c r="N106" s="220">
        <f>SUM('（別紙2-11）2月1日～2月29日'!$D106:$AF106)</f>
        <v>0</v>
      </c>
      <c r="O106" s="220">
        <f>SUM('（別紙2-12）3月1日～3月31日'!$D106:$AG106)</f>
        <v>0</v>
      </c>
      <c r="P106" s="221">
        <f t="shared" si="11"/>
        <v>0</v>
      </c>
      <c r="Q106" s="222" t="str">
        <f t="shared" si="12"/>
        <v/>
      </c>
      <c r="R106" s="222" t="str">
        <f t="shared" si="13"/>
        <v/>
      </c>
      <c r="S106" s="223" t="str">
        <f t="shared" si="14"/>
        <v/>
      </c>
      <c r="T106" s="224">
        <f t="shared" si="10"/>
        <v>0</v>
      </c>
      <c r="U106" s="161" t="str">
        <f>IF('（別紙2-12）3月1日～3月31日'!AI106&gt;15,"×","")</f>
        <v/>
      </c>
      <c r="V106" s="158" t="str">
        <f>IF('（別紙１）チェックリスト'!$B$43="",IF('（別紙2-12）3月1日～3月31日'!AI106&gt;10,"×",""),"")</f>
        <v/>
      </c>
      <c r="W106" s="158" t="str">
        <f>IF(C106="○",IF('（別紙2-12）3月1日～3月31日'!AI106&lt;=7,"","×"),"")</f>
        <v/>
      </c>
      <c r="X106" s="162" t="str">
        <f t="shared" si="15"/>
        <v/>
      </c>
    </row>
    <row r="107" spans="1:24" s="112" customFormat="1" ht="30" customHeight="1" x14ac:dyDescent="0.4">
      <c r="A107" s="35">
        <v>94</v>
      </c>
      <c r="B107" s="103" t="str">
        <f>IF('（別紙2-12）3月1日～3月31日'!B107="","",'（別紙2-12）3月1日～3月31日'!B107)</f>
        <v/>
      </c>
      <c r="C107" s="202" t="str">
        <f>IF((COUNTA('（別紙2-1）4月1日～4月30日'!C107)+COUNTA('（別紙2-5）5月1日～5月31日'!C107)+COUNTA('（別紙2-6）6月1日～6月30日'!C107)+COUNTA('（別紙2-7）7月1日～7月31日'!C107)+COUNTA('（別紙2-8）8月1日～8月31日'!C107)+COUNTA('（別紙2-9）9月1日～9月30日'!C107)+COUNTA('（別紙2-7）10月1日～10月31日'!C107)+COUNTA('（別紙2-8）11月1日～11月30日'!C107)+COUNTA('（別紙2-9）12月1日～12月31日'!C107)+COUNTA('（別紙2-10）1月1日～1月31日'!C107)+COUNTA('（別紙2-11）2月1日～2月29日'!C107)+COUNTA('（別紙2-12）3月1日～3月31日'!C107))&gt;0,"○","")</f>
        <v/>
      </c>
      <c r="D107" s="220">
        <f>SUM('（別紙2-1）4月1日～4月30日'!$D107:$AG107)</f>
        <v>0</v>
      </c>
      <c r="E107" s="220">
        <f>SUM('（別紙2-5）5月1日～5月31日'!$D107:$AH107)</f>
        <v>0</v>
      </c>
      <c r="F107" s="220">
        <f>SUM('（別紙2-6）6月1日～6月30日'!$D107:$AG107)</f>
        <v>0</v>
      </c>
      <c r="G107" s="220">
        <f>SUM('（別紙2-7）7月1日～7月31日'!$D107:$AH107)</f>
        <v>0</v>
      </c>
      <c r="H107" s="220">
        <f>SUM('（別紙2-8）8月1日～8月31日'!$D107:$AH107)</f>
        <v>0</v>
      </c>
      <c r="I107" s="220">
        <f>SUM('（別紙2-9）9月1日～9月30日'!$D107:$AG107)</f>
        <v>0</v>
      </c>
      <c r="J107" s="220">
        <f>SUM('（別紙2-7）10月1日～10月31日'!$D107:$AH107)</f>
        <v>0</v>
      </c>
      <c r="K107" s="220">
        <f>SUM('（別紙2-8）11月1日～11月30日'!$D107:$AG107)</f>
        <v>0</v>
      </c>
      <c r="L107" s="220">
        <f>SUM('（別紙2-9）12月1日～12月31日'!$D107:$AH107)</f>
        <v>0</v>
      </c>
      <c r="M107" s="220">
        <f>SUM('（別紙2-10）1月1日～1月31日'!$D107:$AH107)</f>
        <v>0</v>
      </c>
      <c r="N107" s="220">
        <f>SUM('（別紙2-11）2月1日～2月29日'!$D107:$AF107)</f>
        <v>0</v>
      </c>
      <c r="O107" s="220">
        <f>SUM('（別紙2-12）3月1日～3月31日'!$D107:$AG107)</f>
        <v>0</v>
      </c>
      <c r="P107" s="221">
        <f t="shared" si="11"/>
        <v>0</v>
      </c>
      <c r="Q107" s="222" t="str">
        <f t="shared" si="12"/>
        <v/>
      </c>
      <c r="R107" s="222" t="str">
        <f t="shared" si="13"/>
        <v/>
      </c>
      <c r="S107" s="223" t="str">
        <f t="shared" si="14"/>
        <v/>
      </c>
      <c r="T107" s="224">
        <f t="shared" si="10"/>
        <v>0</v>
      </c>
      <c r="U107" s="161" t="str">
        <f>IF('（別紙2-12）3月1日～3月31日'!AI107&gt;15,"×","")</f>
        <v/>
      </c>
      <c r="V107" s="158" t="str">
        <f>IF('（別紙１）チェックリスト'!$B$43="",IF('（別紙2-12）3月1日～3月31日'!AI107&gt;10,"×",""),"")</f>
        <v/>
      </c>
      <c r="W107" s="158" t="str">
        <f>IF(C107="○",IF('（別紙2-12）3月1日～3月31日'!AI107&lt;=7,"","×"),"")</f>
        <v/>
      </c>
      <c r="X107" s="162" t="str">
        <f t="shared" si="15"/>
        <v/>
      </c>
    </row>
    <row r="108" spans="1:24" s="112" customFormat="1" ht="30" customHeight="1" thickBot="1" x14ac:dyDescent="0.45">
      <c r="A108" s="37">
        <v>95</v>
      </c>
      <c r="B108" s="104" t="str">
        <f>IF('（別紙2-12）3月1日～3月31日'!B108="","",'（別紙2-12）3月1日～3月31日'!B108)</f>
        <v/>
      </c>
      <c r="C108" s="235" t="str">
        <f>IF((COUNTA('（別紙2-1）4月1日～4月30日'!C108)+COUNTA('（別紙2-5）5月1日～5月31日'!C108)+COUNTA('（別紙2-6）6月1日～6月30日'!C108)+COUNTA('（別紙2-7）7月1日～7月31日'!C108)+COUNTA('（別紙2-8）8月1日～8月31日'!C108)+COUNTA('（別紙2-9）9月1日～9月30日'!C108)+COUNTA('（別紙2-7）10月1日～10月31日'!C108)+COUNTA('（別紙2-8）11月1日～11月30日'!C108)+COUNTA('（別紙2-9）12月1日～12月31日'!C108)+COUNTA('（別紙2-10）1月1日～1月31日'!C108)+COUNTA('（別紙2-11）2月1日～2月29日'!C108)+COUNTA('（別紙2-12）3月1日～3月31日'!C108))&gt;0,"○","")</f>
        <v/>
      </c>
      <c r="D108" s="209">
        <f>SUM('（別紙2-1）4月1日～4月30日'!$D108:$AG108)</f>
        <v>0</v>
      </c>
      <c r="E108" s="209">
        <f>SUM('（別紙2-5）5月1日～5月31日'!$D108:$AH108)</f>
        <v>0</v>
      </c>
      <c r="F108" s="209">
        <f>SUM('（別紙2-6）6月1日～6月30日'!$D108:$AG108)</f>
        <v>0</v>
      </c>
      <c r="G108" s="209">
        <f>SUM('（別紙2-7）7月1日～7月31日'!$D108:$AH108)</f>
        <v>0</v>
      </c>
      <c r="H108" s="209">
        <f>SUM('（別紙2-8）8月1日～8月31日'!$D108:$AH108)</f>
        <v>0</v>
      </c>
      <c r="I108" s="209">
        <f>SUM('（別紙2-9）9月1日～9月30日'!$D108:$AG108)</f>
        <v>0</v>
      </c>
      <c r="J108" s="209">
        <f>SUM('（別紙2-7）10月1日～10月31日'!$D108:$AH108)</f>
        <v>0</v>
      </c>
      <c r="K108" s="209">
        <f>SUM('（別紙2-8）11月1日～11月30日'!$D108:$AG108)</f>
        <v>0</v>
      </c>
      <c r="L108" s="209">
        <f>SUM('（別紙2-9）12月1日～12月31日'!$D108:$AH108)</f>
        <v>0</v>
      </c>
      <c r="M108" s="209">
        <f>SUM('（別紙2-10）1月1日～1月31日'!$D108:$AH108)</f>
        <v>0</v>
      </c>
      <c r="N108" s="209">
        <f>SUM('（別紙2-11）2月1日～2月29日'!$D108:$AF108)</f>
        <v>0</v>
      </c>
      <c r="O108" s="209">
        <f>SUM('（別紙2-12）3月1日～3月31日'!$D108:$AG108)</f>
        <v>0</v>
      </c>
      <c r="P108" s="210">
        <f t="shared" si="11"/>
        <v>0</v>
      </c>
      <c r="Q108" s="211" t="str">
        <f t="shared" si="12"/>
        <v/>
      </c>
      <c r="R108" s="211" t="str">
        <f t="shared" si="13"/>
        <v/>
      </c>
      <c r="S108" s="212" t="str">
        <f t="shared" si="14"/>
        <v/>
      </c>
      <c r="T108" s="213">
        <f t="shared" si="10"/>
        <v>0</v>
      </c>
      <c r="U108" s="175" t="str">
        <f>IF('（別紙2-12）3月1日～3月31日'!AI108&gt;15,"×","")</f>
        <v/>
      </c>
      <c r="V108" s="176" t="str">
        <f>IF('（別紙１）チェックリスト'!$B$43="",IF('（別紙2-12）3月1日～3月31日'!AI108&gt;10,"×",""),"")</f>
        <v/>
      </c>
      <c r="W108" s="176" t="str">
        <f>IF(C108="○",IF('（別紙2-12）3月1日～3月31日'!AI108&lt;=7,"","×"),"")</f>
        <v/>
      </c>
      <c r="X108" s="177" t="str">
        <f t="shared" si="15"/>
        <v/>
      </c>
    </row>
    <row r="109" spans="1:24" s="112" customFormat="1" ht="30" customHeight="1" x14ac:dyDescent="0.4">
      <c r="A109" s="64">
        <v>96</v>
      </c>
      <c r="B109" s="105" t="str">
        <f>IF('（別紙2-12）3月1日～3月31日'!B109="","",'（別紙2-12）3月1日～3月31日'!B109)</f>
        <v/>
      </c>
      <c r="C109" s="196" t="str">
        <f>IF((COUNTA('（別紙2-1）4月1日～4月30日'!C109)+COUNTA('（別紙2-5）5月1日～5月31日'!C109)+COUNTA('（別紙2-6）6月1日～6月30日'!C109)+COUNTA('（別紙2-7）7月1日～7月31日'!C109)+COUNTA('（別紙2-8）8月1日～8月31日'!C109)+COUNTA('（別紙2-9）9月1日～9月30日'!C109)+COUNTA('（別紙2-7）10月1日～10月31日'!C109)+COUNTA('（別紙2-8）11月1日～11月30日'!C109)+COUNTA('（別紙2-9）12月1日～12月31日'!C109)+COUNTA('（別紙2-10）1月1日～1月31日'!C109)+COUNTA('（別紙2-11）2月1日～2月29日'!C109)+COUNTA('（別紙2-12）3月1日～3月31日'!C109))&gt;0,"○","")</f>
        <v/>
      </c>
      <c r="D109" s="230">
        <f>SUM('（別紙2-1）4月1日～4月30日'!$D109:$AG109)</f>
        <v>0</v>
      </c>
      <c r="E109" s="230">
        <f>SUM('（別紙2-5）5月1日～5月31日'!$D109:$AH109)</f>
        <v>0</v>
      </c>
      <c r="F109" s="230">
        <f>SUM('（別紙2-6）6月1日～6月30日'!$D109:$AG109)</f>
        <v>0</v>
      </c>
      <c r="G109" s="230">
        <f>SUM('（別紙2-7）7月1日～7月31日'!$D109:$AH109)</f>
        <v>0</v>
      </c>
      <c r="H109" s="230">
        <f>SUM('（別紙2-8）8月1日～8月31日'!$D109:$AH109)</f>
        <v>0</v>
      </c>
      <c r="I109" s="230">
        <f>SUM('（別紙2-9）9月1日～9月30日'!$D109:$AG109)</f>
        <v>0</v>
      </c>
      <c r="J109" s="230">
        <f>SUM('（別紙2-7）10月1日～10月31日'!$D109:$AH109)</f>
        <v>0</v>
      </c>
      <c r="K109" s="230">
        <f>SUM('（別紙2-8）11月1日～11月30日'!$D109:$AG109)</f>
        <v>0</v>
      </c>
      <c r="L109" s="230">
        <f>SUM('（別紙2-9）12月1日～12月31日'!$D109:$AH109)</f>
        <v>0</v>
      </c>
      <c r="M109" s="230">
        <f>SUM('（別紙2-10）1月1日～1月31日'!$D109:$AH109)</f>
        <v>0</v>
      </c>
      <c r="N109" s="230">
        <f>SUM('（別紙2-11）2月1日～2月29日'!$D109:$AF109)</f>
        <v>0</v>
      </c>
      <c r="O109" s="230">
        <f>SUM('（別紙2-12）3月1日～3月31日'!$D109:$AG109)</f>
        <v>0</v>
      </c>
      <c r="P109" s="231">
        <f t="shared" si="11"/>
        <v>0</v>
      </c>
      <c r="Q109" s="232" t="str">
        <f t="shared" si="12"/>
        <v/>
      </c>
      <c r="R109" s="232" t="str">
        <f t="shared" si="13"/>
        <v/>
      </c>
      <c r="S109" s="233" t="str">
        <f t="shared" si="14"/>
        <v/>
      </c>
      <c r="T109" s="234">
        <f t="shared" si="10"/>
        <v>0</v>
      </c>
      <c r="U109" s="178" t="str">
        <f>IF('（別紙2-12）3月1日～3月31日'!AI109&gt;15,"×","")</f>
        <v/>
      </c>
      <c r="V109" s="179" t="str">
        <f>IF('（別紙１）チェックリスト'!$B$43="",IF('（別紙2-12）3月1日～3月31日'!AI109&gt;10,"×",""),"")</f>
        <v/>
      </c>
      <c r="W109" s="179" t="str">
        <f>IF(C109="○",IF('（別紙2-12）3月1日～3月31日'!AI109&lt;=7,"","×"),"")</f>
        <v/>
      </c>
      <c r="X109" s="180" t="str">
        <f t="shared" si="15"/>
        <v/>
      </c>
    </row>
    <row r="110" spans="1:24" s="112" customFormat="1" ht="30" customHeight="1" x14ac:dyDescent="0.4">
      <c r="A110" s="35">
        <v>97</v>
      </c>
      <c r="B110" s="103" t="str">
        <f>IF('（別紙2-12）3月1日～3月31日'!B110="","",'（別紙2-12）3月1日～3月31日'!B110)</f>
        <v/>
      </c>
      <c r="C110" s="202" t="str">
        <f>IF((COUNTA('（別紙2-1）4月1日～4月30日'!C110)+COUNTA('（別紙2-5）5月1日～5月31日'!C110)+COUNTA('（別紙2-6）6月1日～6月30日'!C110)+COUNTA('（別紙2-7）7月1日～7月31日'!C110)+COUNTA('（別紙2-8）8月1日～8月31日'!C110)+COUNTA('（別紙2-9）9月1日～9月30日'!C110)+COUNTA('（別紙2-7）10月1日～10月31日'!C110)+COUNTA('（別紙2-8）11月1日～11月30日'!C110)+COUNTA('（別紙2-9）12月1日～12月31日'!C110)+COUNTA('（別紙2-10）1月1日～1月31日'!C110)+COUNTA('（別紙2-11）2月1日～2月29日'!C110)+COUNTA('（別紙2-12）3月1日～3月31日'!C110))&gt;0,"○","")</f>
        <v/>
      </c>
      <c r="D110" s="220">
        <f>SUM('（別紙2-1）4月1日～4月30日'!$D110:$AG110)</f>
        <v>0</v>
      </c>
      <c r="E110" s="220">
        <f>SUM('（別紙2-5）5月1日～5月31日'!$D110:$AH110)</f>
        <v>0</v>
      </c>
      <c r="F110" s="220">
        <f>SUM('（別紙2-6）6月1日～6月30日'!$D110:$AG110)</f>
        <v>0</v>
      </c>
      <c r="G110" s="220">
        <f>SUM('（別紙2-7）7月1日～7月31日'!$D110:$AH110)</f>
        <v>0</v>
      </c>
      <c r="H110" s="220">
        <f>SUM('（別紙2-8）8月1日～8月31日'!$D110:$AH110)</f>
        <v>0</v>
      </c>
      <c r="I110" s="220">
        <f>SUM('（別紙2-9）9月1日～9月30日'!$D110:$AG110)</f>
        <v>0</v>
      </c>
      <c r="J110" s="220">
        <f>SUM('（別紙2-7）10月1日～10月31日'!$D110:$AH110)</f>
        <v>0</v>
      </c>
      <c r="K110" s="220">
        <f>SUM('（別紙2-8）11月1日～11月30日'!$D110:$AG110)</f>
        <v>0</v>
      </c>
      <c r="L110" s="220">
        <f>SUM('（別紙2-9）12月1日～12月31日'!$D110:$AH110)</f>
        <v>0</v>
      </c>
      <c r="M110" s="220">
        <f>SUM('（別紙2-10）1月1日～1月31日'!$D110:$AH110)</f>
        <v>0</v>
      </c>
      <c r="N110" s="220">
        <f>SUM('（別紙2-11）2月1日～2月29日'!$D110:$AF110)</f>
        <v>0</v>
      </c>
      <c r="O110" s="220">
        <f>SUM('（別紙2-12）3月1日～3月31日'!$D110:$AG110)</f>
        <v>0</v>
      </c>
      <c r="P110" s="221">
        <f t="shared" si="11"/>
        <v>0</v>
      </c>
      <c r="Q110" s="222" t="str">
        <f t="shared" si="12"/>
        <v/>
      </c>
      <c r="R110" s="222" t="str">
        <f t="shared" si="13"/>
        <v/>
      </c>
      <c r="S110" s="223" t="str">
        <f t="shared" si="14"/>
        <v/>
      </c>
      <c r="T110" s="224">
        <f t="shared" ref="T110:T141" si="16">P110*10000</f>
        <v>0</v>
      </c>
      <c r="U110" s="161" t="str">
        <f>IF('（別紙2-12）3月1日～3月31日'!AI110&gt;15,"×","")</f>
        <v/>
      </c>
      <c r="V110" s="158" t="str">
        <f>IF('（別紙１）チェックリスト'!$B$43="",IF('（別紙2-12）3月1日～3月31日'!AI110&gt;10,"×",""),"")</f>
        <v/>
      </c>
      <c r="W110" s="158" t="str">
        <f>IF(C110="○",IF('（別紙2-12）3月1日～3月31日'!AI110&lt;=7,"","×"),"")</f>
        <v/>
      </c>
      <c r="X110" s="162" t="str">
        <f t="shared" si="15"/>
        <v/>
      </c>
    </row>
    <row r="111" spans="1:24" s="112" customFormat="1" ht="30" customHeight="1" x14ac:dyDescent="0.4">
      <c r="A111" s="35">
        <v>98</v>
      </c>
      <c r="B111" s="103" t="str">
        <f>IF('（別紙2-12）3月1日～3月31日'!B111="","",'（別紙2-12）3月1日～3月31日'!B111)</f>
        <v/>
      </c>
      <c r="C111" s="202" t="str">
        <f>IF((COUNTA('（別紙2-1）4月1日～4月30日'!C111)+COUNTA('（別紙2-5）5月1日～5月31日'!C111)+COUNTA('（別紙2-6）6月1日～6月30日'!C111)+COUNTA('（別紙2-7）7月1日～7月31日'!C111)+COUNTA('（別紙2-8）8月1日～8月31日'!C111)+COUNTA('（別紙2-9）9月1日～9月30日'!C111)+COUNTA('（別紙2-7）10月1日～10月31日'!C111)+COUNTA('（別紙2-8）11月1日～11月30日'!C111)+COUNTA('（別紙2-9）12月1日～12月31日'!C111)+COUNTA('（別紙2-10）1月1日～1月31日'!C111)+COUNTA('（別紙2-11）2月1日～2月29日'!C111)+COUNTA('（別紙2-12）3月1日～3月31日'!C111))&gt;0,"○","")</f>
        <v/>
      </c>
      <c r="D111" s="220">
        <f>SUM('（別紙2-1）4月1日～4月30日'!$D111:$AG111)</f>
        <v>0</v>
      </c>
      <c r="E111" s="220">
        <f>SUM('（別紙2-5）5月1日～5月31日'!$D111:$AH111)</f>
        <v>0</v>
      </c>
      <c r="F111" s="220">
        <f>SUM('（別紙2-6）6月1日～6月30日'!$D111:$AG111)</f>
        <v>0</v>
      </c>
      <c r="G111" s="220">
        <f>SUM('（別紙2-7）7月1日～7月31日'!$D111:$AH111)</f>
        <v>0</v>
      </c>
      <c r="H111" s="220">
        <f>SUM('（別紙2-8）8月1日～8月31日'!$D111:$AH111)</f>
        <v>0</v>
      </c>
      <c r="I111" s="220">
        <f>SUM('（別紙2-9）9月1日～9月30日'!$D111:$AG111)</f>
        <v>0</v>
      </c>
      <c r="J111" s="220">
        <f>SUM('（別紙2-7）10月1日～10月31日'!$D111:$AH111)</f>
        <v>0</v>
      </c>
      <c r="K111" s="220">
        <f>SUM('（別紙2-8）11月1日～11月30日'!$D111:$AG111)</f>
        <v>0</v>
      </c>
      <c r="L111" s="220">
        <f>SUM('（別紙2-9）12月1日～12月31日'!$D111:$AH111)</f>
        <v>0</v>
      </c>
      <c r="M111" s="220">
        <f>SUM('（別紙2-10）1月1日～1月31日'!$D111:$AH111)</f>
        <v>0</v>
      </c>
      <c r="N111" s="220">
        <f>SUM('（別紙2-11）2月1日～2月29日'!$D111:$AF111)</f>
        <v>0</v>
      </c>
      <c r="O111" s="220">
        <f>SUM('（別紙2-12）3月1日～3月31日'!$D111:$AG111)</f>
        <v>0</v>
      </c>
      <c r="P111" s="221">
        <f t="shared" si="11"/>
        <v>0</v>
      </c>
      <c r="Q111" s="222" t="str">
        <f t="shared" si="12"/>
        <v/>
      </c>
      <c r="R111" s="222" t="str">
        <f t="shared" si="13"/>
        <v/>
      </c>
      <c r="S111" s="223" t="str">
        <f t="shared" si="14"/>
        <v/>
      </c>
      <c r="T111" s="224">
        <f t="shared" si="16"/>
        <v>0</v>
      </c>
      <c r="U111" s="161" t="str">
        <f>IF('（別紙2-12）3月1日～3月31日'!AI111&gt;15,"×","")</f>
        <v/>
      </c>
      <c r="V111" s="158" t="str">
        <f>IF('（別紙１）チェックリスト'!$B$43="",IF('（別紙2-12）3月1日～3月31日'!AI111&gt;10,"×",""),"")</f>
        <v/>
      </c>
      <c r="W111" s="158" t="str">
        <f>IF(C111="○",IF('（別紙2-12）3月1日～3月31日'!AI111&lt;=7,"","×"),"")</f>
        <v/>
      </c>
      <c r="X111" s="162" t="str">
        <f t="shared" si="15"/>
        <v/>
      </c>
    </row>
    <row r="112" spans="1:24" s="112" customFormat="1" ht="30" customHeight="1" x14ac:dyDescent="0.4">
      <c r="A112" s="35">
        <v>99</v>
      </c>
      <c r="B112" s="103" t="str">
        <f>IF('（別紙2-12）3月1日～3月31日'!B112="","",'（別紙2-12）3月1日～3月31日'!B112)</f>
        <v/>
      </c>
      <c r="C112" s="202" t="str">
        <f>IF((COUNTA('（別紙2-1）4月1日～4月30日'!C112)+COUNTA('（別紙2-5）5月1日～5月31日'!C112)+COUNTA('（別紙2-6）6月1日～6月30日'!C112)+COUNTA('（別紙2-7）7月1日～7月31日'!C112)+COUNTA('（別紙2-8）8月1日～8月31日'!C112)+COUNTA('（別紙2-9）9月1日～9月30日'!C112)+COUNTA('（別紙2-7）10月1日～10月31日'!C112)+COUNTA('（別紙2-8）11月1日～11月30日'!C112)+COUNTA('（別紙2-9）12月1日～12月31日'!C112)+COUNTA('（別紙2-10）1月1日～1月31日'!C112)+COUNTA('（別紙2-11）2月1日～2月29日'!C112)+COUNTA('（別紙2-12）3月1日～3月31日'!C112))&gt;0,"○","")</f>
        <v/>
      </c>
      <c r="D112" s="220">
        <f>SUM('（別紙2-1）4月1日～4月30日'!$D112:$AG112)</f>
        <v>0</v>
      </c>
      <c r="E112" s="220">
        <f>SUM('（別紙2-5）5月1日～5月31日'!$D112:$AH112)</f>
        <v>0</v>
      </c>
      <c r="F112" s="220">
        <f>SUM('（別紙2-6）6月1日～6月30日'!$D112:$AG112)</f>
        <v>0</v>
      </c>
      <c r="G112" s="220">
        <f>SUM('（別紙2-7）7月1日～7月31日'!$D112:$AH112)</f>
        <v>0</v>
      </c>
      <c r="H112" s="220">
        <f>SUM('（別紙2-8）8月1日～8月31日'!$D112:$AH112)</f>
        <v>0</v>
      </c>
      <c r="I112" s="220">
        <f>SUM('（別紙2-9）9月1日～9月30日'!$D112:$AG112)</f>
        <v>0</v>
      </c>
      <c r="J112" s="220">
        <f>SUM('（別紙2-7）10月1日～10月31日'!$D112:$AH112)</f>
        <v>0</v>
      </c>
      <c r="K112" s="220">
        <f>SUM('（別紙2-8）11月1日～11月30日'!$D112:$AG112)</f>
        <v>0</v>
      </c>
      <c r="L112" s="220">
        <f>SUM('（別紙2-9）12月1日～12月31日'!$D112:$AH112)</f>
        <v>0</v>
      </c>
      <c r="M112" s="220">
        <f>SUM('（別紙2-10）1月1日～1月31日'!$D112:$AH112)</f>
        <v>0</v>
      </c>
      <c r="N112" s="220">
        <f>SUM('（別紙2-11）2月1日～2月29日'!$D112:$AF112)</f>
        <v>0</v>
      </c>
      <c r="O112" s="220">
        <f>SUM('（別紙2-12）3月1日～3月31日'!$D112:$AG112)</f>
        <v>0</v>
      </c>
      <c r="P112" s="221">
        <f t="shared" si="11"/>
        <v>0</v>
      </c>
      <c r="Q112" s="222" t="str">
        <f t="shared" si="12"/>
        <v/>
      </c>
      <c r="R112" s="222" t="str">
        <f t="shared" si="13"/>
        <v/>
      </c>
      <c r="S112" s="223" t="str">
        <f t="shared" si="14"/>
        <v/>
      </c>
      <c r="T112" s="224">
        <f t="shared" si="16"/>
        <v>0</v>
      </c>
      <c r="U112" s="161" t="str">
        <f>IF('（別紙2-12）3月1日～3月31日'!AI112&gt;15,"×","")</f>
        <v/>
      </c>
      <c r="V112" s="158" t="str">
        <f>IF('（別紙１）チェックリスト'!$B$43="",IF('（別紙2-12）3月1日～3月31日'!AI112&gt;10,"×",""),"")</f>
        <v/>
      </c>
      <c r="W112" s="158" t="str">
        <f>IF(C112="○",IF('（別紙2-12）3月1日～3月31日'!AI112&lt;=7,"","×"),"")</f>
        <v/>
      </c>
      <c r="X112" s="162" t="str">
        <f t="shared" si="15"/>
        <v/>
      </c>
    </row>
    <row r="113" spans="1:24" s="112" customFormat="1" ht="30" customHeight="1" thickBot="1" x14ac:dyDescent="0.45">
      <c r="A113" s="35">
        <v>100</v>
      </c>
      <c r="B113" s="104" t="str">
        <f>IF('（別紙2-12）3月1日～3月31日'!B113="","",'（別紙2-12）3月1日～3月31日'!B113)</f>
        <v/>
      </c>
      <c r="C113" s="235" t="str">
        <f>IF((COUNTA('（別紙2-1）4月1日～4月30日'!C113)+COUNTA('（別紙2-5）5月1日～5月31日'!C113)+COUNTA('（別紙2-6）6月1日～6月30日'!C113)+COUNTA('（別紙2-7）7月1日～7月31日'!C113)+COUNTA('（別紙2-8）8月1日～8月31日'!C113)+COUNTA('（別紙2-9）9月1日～9月30日'!C113)+COUNTA('（別紙2-7）10月1日～10月31日'!C113)+COUNTA('（別紙2-8）11月1日～11月30日'!C113)+COUNTA('（別紙2-9）12月1日～12月31日'!C113)+COUNTA('（別紙2-10）1月1日～1月31日'!C113)+COUNTA('（別紙2-11）2月1日～2月29日'!C113)+COUNTA('（別紙2-12）3月1日～3月31日'!C113))&gt;0,"○","")</f>
        <v/>
      </c>
      <c r="D113" s="220">
        <f>SUM('（別紙2-1）4月1日～4月30日'!$D113:$AG113)</f>
        <v>0</v>
      </c>
      <c r="E113" s="220">
        <f>SUM('（別紙2-5）5月1日～5月31日'!$D113:$AH113)</f>
        <v>0</v>
      </c>
      <c r="F113" s="220">
        <f>SUM('（別紙2-6）6月1日～6月30日'!$D113:$AG113)</f>
        <v>0</v>
      </c>
      <c r="G113" s="220">
        <f>SUM('（別紙2-7）7月1日～7月31日'!$D113:$AH113)</f>
        <v>0</v>
      </c>
      <c r="H113" s="220">
        <f>SUM('（別紙2-8）8月1日～8月31日'!$D113:$AH113)</f>
        <v>0</v>
      </c>
      <c r="I113" s="220">
        <f>SUM('（別紙2-9）9月1日～9月30日'!$D113:$AG113)</f>
        <v>0</v>
      </c>
      <c r="J113" s="220">
        <f>SUM('（別紙2-7）10月1日～10月31日'!$D113:$AH113)</f>
        <v>0</v>
      </c>
      <c r="K113" s="220">
        <f>SUM('（別紙2-8）11月1日～11月30日'!$D113:$AG113)</f>
        <v>0</v>
      </c>
      <c r="L113" s="220">
        <f>SUM('（別紙2-9）12月1日～12月31日'!$D113:$AH113)</f>
        <v>0</v>
      </c>
      <c r="M113" s="220">
        <f>SUM('（別紙2-10）1月1日～1月31日'!$D113:$AH113)</f>
        <v>0</v>
      </c>
      <c r="N113" s="220">
        <f>SUM('（別紙2-11）2月1日～2月29日'!$D113:$AF113)</f>
        <v>0</v>
      </c>
      <c r="O113" s="220">
        <f>SUM('（別紙2-12）3月1日～3月31日'!$D113:$AG113)</f>
        <v>0</v>
      </c>
      <c r="P113" s="221">
        <f t="shared" si="11"/>
        <v>0</v>
      </c>
      <c r="Q113" s="222" t="str">
        <f t="shared" si="12"/>
        <v/>
      </c>
      <c r="R113" s="222" t="str">
        <f t="shared" si="13"/>
        <v/>
      </c>
      <c r="S113" s="223" t="str">
        <f t="shared" si="14"/>
        <v/>
      </c>
      <c r="T113" s="224">
        <f t="shared" si="16"/>
        <v>0</v>
      </c>
      <c r="U113" s="165" t="str">
        <f>IF('（別紙2-12）3月1日～3月31日'!AI113&gt;15,"×","")</f>
        <v/>
      </c>
      <c r="V113" s="166" t="str">
        <f>IF('（別紙１）チェックリスト'!$B$43="",IF('（別紙2-12）3月1日～3月31日'!AI113&gt;10,"×",""),"")</f>
        <v/>
      </c>
      <c r="W113" s="166" t="str">
        <f>IF(C113="○",IF('（別紙2-12）3月1日～3月31日'!AI113&lt;=7,"","×"),"")</f>
        <v/>
      </c>
      <c r="X113" s="167" t="str">
        <f t="shared" si="15"/>
        <v/>
      </c>
    </row>
    <row r="114" spans="1:24" s="112" customFormat="1" ht="30" customHeight="1" x14ac:dyDescent="0.4">
      <c r="A114" s="71">
        <v>101</v>
      </c>
      <c r="B114" s="105" t="str">
        <f>IF('（別紙2-12）3月1日～3月31日'!B114="","",'（別紙2-12）3月1日～3月31日'!B114)</f>
        <v/>
      </c>
      <c r="C114" s="196" t="str">
        <f>IF((COUNTA('（別紙2-1）4月1日～4月30日'!C114)+COUNTA('（別紙2-5）5月1日～5月31日'!C114)+COUNTA('（別紙2-6）6月1日～6月30日'!C114)+COUNTA('（別紙2-7）7月1日～7月31日'!C114)+COUNTA('（別紙2-8）8月1日～8月31日'!C114)+COUNTA('（別紙2-9）9月1日～9月30日'!C114)+COUNTA('（別紙2-7）10月1日～10月31日'!C114)+COUNTA('（別紙2-8）11月1日～11月30日'!C114)+COUNTA('（別紙2-9）12月1日～12月31日'!C114)+COUNTA('（別紙2-10）1月1日～1月31日'!C114)+COUNTA('（別紙2-11）2月1日～2月29日'!C114)+COUNTA('（別紙2-12）3月1日～3月31日'!C114))&gt;0,"○","")</f>
        <v/>
      </c>
      <c r="D114" s="225">
        <f>SUM('（別紙2-1）4月1日～4月30日'!$D114:$AG114)</f>
        <v>0</v>
      </c>
      <c r="E114" s="225">
        <f>SUM('（別紙2-5）5月1日～5月31日'!$D114:$AH114)</f>
        <v>0</v>
      </c>
      <c r="F114" s="225">
        <f>SUM('（別紙2-6）6月1日～6月30日'!$D114:$AG114)</f>
        <v>0</v>
      </c>
      <c r="G114" s="225">
        <f>SUM('（別紙2-7）7月1日～7月31日'!$D114:$AH114)</f>
        <v>0</v>
      </c>
      <c r="H114" s="225">
        <f>SUM('（別紙2-8）8月1日～8月31日'!$D114:$AH114)</f>
        <v>0</v>
      </c>
      <c r="I114" s="225">
        <f>SUM('（別紙2-9）9月1日～9月30日'!$D114:$AG114)</f>
        <v>0</v>
      </c>
      <c r="J114" s="225">
        <f>SUM('（別紙2-7）10月1日～10月31日'!$D114:$AH114)</f>
        <v>0</v>
      </c>
      <c r="K114" s="225">
        <f>SUM('（別紙2-8）11月1日～11月30日'!$D114:$AG114)</f>
        <v>0</v>
      </c>
      <c r="L114" s="225">
        <f>SUM('（別紙2-9）12月1日～12月31日'!$D114:$AH114)</f>
        <v>0</v>
      </c>
      <c r="M114" s="225">
        <f>SUM('（別紙2-10）1月1日～1月31日'!$D114:$AH114)</f>
        <v>0</v>
      </c>
      <c r="N114" s="225">
        <f>SUM('（別紙2-11）2月1日～2月29日'!$D114:$AF114)</f>
        <v>0</v>
      </c>
      <c r="O114" s="225">
        <f>SUM('（別紙2-12）3月1日～3月31日'!$D114:$AG114)</f>
        <v>0</v>
      </c>
      <c r="P114" s="226">
        <f t="shared" si="11"/>
        <v>0</v>
      </c>
      <c r="Q114" s="227" t="str">
        <f t="shared" si="12"/>
        <v/>
      </c>
      <c r="R114" s="227" t="str">
        <f t="shared" si="13"/>
        <v/>
      </c>
      <c r="S114" s="228" t="str">
        <f t="shared" si="14"/>
        <v/>
      </c>
      <c r="T114" s="229">
        <f t="shared" si="16"/>
        <v>0</v>
      </c>
      <c r="U114" s="172" t="str">
        <f>IF('（別紙2-12）3月1日～3月31日'!AI114&gt;15,"×","")</f>
        <v/>
      </c>
      <c r="V114" s="173" t="str">
        <f>IF('（別紙１）チェックリスト'!$B$43="",IF('（別紙2-12）3月1日～3月31日'!AI114&gt;10,"×",""),"")</f>
        <v/>
      </c>
      <c r="W114" s="173" t="str">
        <f>IF(C114="○",IF('（別紙2-12）3月1日～3月31日'!AI114&lt;=7,"","×"),"")</f>
        <v/>
      </c>
      <c r="X114" s="174" t="str">
        <f t="shared" si="15"/>
        <v/>
      </c>
    </row>
    <row r="115" spans="1:24" s="112" customFormat="1" ht="30" customHeight="1" x14ac:dyDescent="0.4">
      <c r="A115" s="35">
        <v>102</v>
      </c>
      <c r="B115" s="103" t="str">
        <f>IF('（別紙2-12）3月1日～3月31日'!B115="","",'（別紙2-12）3月1日～3月31日'!B115)</f>
        <v/>
      </c>
      <c r="C115" s="202" t="str">
        <f>IF((COUNTA('（別紙2-1）4月1日～4月30日'!C115)+COUNTA('（別紙2-5）5月1日～5月31日'!C115)+COUNTA('（別紙2-6）6月1日～6月30日'!C115)+COUNTA('（別紙2-7）7月1日～7月31日'!C115)+COUNTA('（別紙2-8）8月1日～8月31日'!C115)+COUNTA('（別紙2-9）9月1日～9月30日'!C115)+COUNTA('（別紙2-7）10月1日～10月31日'!C115)+COUNTA('（別紙2-8）11月1日～11月30日'!C115)+COUNTA('（別紙2-9）12月1日～12月31日'!C115)+COUNTA('（別紙2-10）1月1日～1月31日'!C115)+COUNTA('（別紙2-11）2月1日～2月29日'!C115)+COUNTA('（別紙2-12）3月1日～3月31日'!C115))&gt;0,"○","")</f>
        <v/>
      </c>
      <c r="D115" s="220">
        <f>SUM('（別紙2-1）4月1日～4月30日'!$D115:$AG115)</f>
        <v>0</v>
      </c>
      <c r="E115" s="220">
        <f>SUM('（別紙2-5）5月1日～5月31日'!$D115:$AH115)</f>
        <v>0</v>
      </c>
      <c r="F115" s="220">
        <f>SUM('（別紙2-6）6月1日～6月30日'!$D115:$AG115)</f>
        <v>0</v>
      </c>
      <c r="G115" s="220">
        <f>SUM('（別紙2-7）7月1日～7月31日'!$D115:$AH115)</f>
        <v>0</v>
      </c>
      <c r="H115" s="220">
        <f>SUM('（別紙2-8）8月1日～8月31日'!$D115:$AH115)</f>
        <v>0</v>
      </c>
      <c r="I115" s="220">
        <f>SUM('（別紙2-9）9月1日～9月30日'!$D115:$AG115)</f>
        <v>0</v>
      </c>
      <c r="J115" s="220">
        <f>SUM('（別紙2-7）10月1日～10月31日'!$D115:$AH115)</f>
        <v>0</v>
      </c>
      <c r="K115" s="220">
        <f>SUM('（別紙2-8）11月1日～11月30日'!$D115:$AG115)</f>
        <v>0</v>
      </c>
      <c r="L115" s="220">
        <f>SUM('（別紙2-9）12月1日～12月31日'!$D115:$AH115)</f>
        <v>0</v>
      </c>
      <c r="M115" s="220">
        <f>SUM('（別紙2-10）1月1日～1月31日'!$D115:$AH115)</f>
        <v>0</v>
      </c>
      <c r="N115" s="220">
        <f>SUM('（別紙2-11）2月1日～2月29日'!$D115:$AF115)</f>
        <v>0</v>
      </c>
      <c r="O115" s="220">
        <f>SUM('（別紙2-12）3月1日～3月31日'!$D115:$AG115)</f>
        <v>0</v>
      </c>
      <c r="P115" s="221">
        <f t="shared" si="11"/>
        <v>0</v>
      </c>
      <c r="Q115" s="222" t="str">
        <f t="shared" si="12"/>
        <v/>
      </c>
      <c r="R115" s="222" t="str">
        <f t="shared" si="13"/>
        <v/>
      </c>
      <c r="S115" s="223" t="str">
        <f t="shared" si="14"/>
        <v/>
      </c>
      <c r="T115" s="224">
        <f t="shared" si="16"/>
        <v>0</v>
      </c>
      <c r="U115" s="161" t="str">
        <f>IF('（別紙2-12）3月1日～3月31日'!AI115&gt;15,"×","")</f>
        <v/>
      </c>
      <c r="V115" s="158" t="str">
        <f>IF('（別紙１）チェックリスト'!$B$43="",IF('（別紙2-12）3月1日～3月31日'!AI115&gt;10,"×",""),"")</f>
        <v/>
      </c>
      <c r="W115" s="158" t="str">
        <f>IF(C115="○",IF('（別紙2-12）3月1日～3月31日'!AI115&lt;=7,"","×"),"")</f>
        <v/>
      </c>
      <c r="X115" s="162" t="str">
        <f t="shared" si="15"/>
        <v/>
      </c>
    </row>
    <row r="116" spans="1:24" s="112" customFormat="1" ht="30" customHeight="1" x14ac:dyDescent="0.4">
      <c r="A116" s="35">
        <v>103</v>
      </c>
      <c r="B116" s="103" t="str">
        <f>IF('（別紙2-12）3月1日～3月31日'!B116="","",'（別紙2-12）3月1日～3月31日'!B116)</f>
        <v/>
      </c>
      <c r="C116" s="202" t="str">
        <f>IF((COUNTA('（別紙2-1）4月1日～4月30日'!C116)+COUNTA('（別紙2-5）5月1日～5月31日'!C116)+COUNTA('（別紙2-6）6月1日～6月30日'!C116)+COUNTA('（別紙2-7）7月1日～7月31日'!C116)+COUNTA('（別紙2-8）8月1日～8月31日'!C116)+COUNTA('（別紙2-9）9月1日～9月30日'!C116)+COUNTA('（別紙2-7）10月1日～10月31日'!C116)+COUNTA('（別紙2-8）11月1日～11月30日'!C116)+COUNTA('（別紙2-9）12月1日～12月31日'!C116)+COUNTA('（別紙2-10）1月1日～1月31日'!C116)+COUNTA('（別紙2-11）2月1日～2月29日'!C116)+COUNTA('（別紙2-12）3月1日～3月31日'!C116))&gt;0,"○","")</f>
        <v/>
      </c>
      <c r="D116" s="220">
        <f>SUM('（別紙2-1）4月1日～4月30日'!$D116:$AG116)</f>
        <v>0</v>
      </c>
      <c r="E116" s="220">
        <f>SUM('（別紙2-5）5月1日～5月31日'!$D116:$AH116)</f>
        <v>0</v>
      </c>
      <c r="F116" s="220">
        <f>SUM('（別紙2-6）6月1日～6月30日'!$D116:$AG116)</f>
        <v>0</v>
      </c>
      <c r="G116" s="220">
        <f>SUM('（別紙2-7）7月1日～7月31日'!$D116:$AH116)</f>
        <v>0</v>
      </c>
      <c r="H116" s="220">
        <f>SUM('（別紙2-8）8月1日～8月31日'!$D116:$AH116)</f>
        <v>0</v>
      </c>
      <c r="I116" s="220">
        <f>SUM('（別紙2-9）9月1日～9月30日'!$D116:$AG116)</f>
        <v>0</v>
      </c>
      <c r="J116" s="220">
        <f>SUM('（別紙2-7）10月1日～10月31日'!$D116:$AH116)</f>
        <v>0</v>
      </c>
      <c r="K116" s="220">
        <f>SUM('（別紙2-8）11月1日～11月30日'!$D116:$AG116)</f>
        <v>0</v>
      </c>
      <c r="L116" s="220">
        <f>SUM('（別紙2-9）12月1日～12月31日'!$D116:$AH116)</f>
        <v>0</v>
      </c>
      <c r="M116" s="220">
        <f>SUM('（別紙2-10）1月1日～1月31日'!$D116:$AH116)</f>
        <v>0</v>
      </c>
      <c r="N116" s="220">
        <f>SUM('（別紙2-11）2月1日～2月29日'!$D116:$AF116)</f>
        <v>0</v>
      </c>
      <c r="O116" s="220">
        <f>SUM('（別紙2-12）3月1日～3月31日'!$D116:$AG116)</f>
        <v>0</v>
      </c>
      <c r="P116" s="221">
        <f t="shared" si="11"/>
        <v>0</v>
      </c>
      <c r="Q116" s="222" t="str">
        <f t="shared" si="12"/>
        <v/>
      </c>
      <c r="R116" s="222" t="str">
        <f t="shared" si="13"/>
        <v/>
      </c>
      <c r="S116" s="223" t="str">
        <f t="shared" si="14"/>
        <v/>
      </c>
      <c r="T116" s="224">
        <f t="shared" si="16"/>
        <v>0</v>
      </c>
      <c r="U116" s="161" t="str">
        <f>IF('（別紙2-12）3月1日～3月31日'!AI116&gt;15,"×","")</f>
        <v/>
      </c>
      <c r="V116" s="158" t="str">
        <f>IF('（別紙１）チェックリスト'!$B$43="",IF('（別紙2-12）3月1日～3月31日'!AI116&gt;10,"×",""),"")</f>
        <v/>
      </c>
      <c r="W116" s="158" t="str">
        <f>IF(C116="○",IF('（別紙2-12）3月1日～3月31日'!AI116&lt;=7,"","×"),"")</f>
        <v/>
      </c>
      <c r="X116" s="162" t="str">
        <f t="shared" si="15"/>
        <v/>
      </c>
    </row>
    <row r="117" spans="1:24" s="112" customFormat="1" ht="30" customHeight="1" x14ac:dyDescent="0.4">
      <c r="A117" s="35">
        <v>104</v>
      </c>
      <c r="B117" s="103" t="str">
        <f>IF('（別紙2-12）3月1日～3月31日'!B117="","",'（別紙2-12）3月1日～3月31日'!B117)</f>
        <v/>
      </c>
      <c r="C117" s="202" t="str">
        <f>IF((COUNTA('（別紙2-1）4月1日～4月30日'!C117)+COUNTA('（別紙2-5）5月1日～5月31日'!C117)+COUNTA('（別紙2-6）6月1日～6月30日'!C117)+COUNTA('（別紙2-7）7月1日～7月31日'!C117)+COUNTA('（別紙2-8）8月1日～8月31日'!C117)+COUNTA('（別紙2-9）9月1日～9月30日'!C117)+COUNTA('（別紙2-7）10月1日～10月31日'!C117)+COUNTA('（別紙2-8）11月1日～11月30日'!C117)+COUNTA('（別紙2-9）12月1日～12月31日'!C117)+COUNTA('（別紙2-10）1月1日～1月31日'!C117)+COUNTA('（別紙2-11）2月1日～2月29日'!C117)+COUNTA('（別紙2-12）3月1日～3月31日'!C117))&gt;0,"○","")</f>
        <v/>
      </c>
      <c r="D117" s="220">
        <f>SUM('（別紙2-1）4月1日～4月30日'!$D117:$AG117)</f>
        <v>0</v>
      </c>
      <c r="E117" s="220">
        <f>SUM('（別紙2-5）5月1日～5月31日'!$D117:$AH117)</f>
        <v>0</v>
      </c>
      <c r="F117" s="220">
        <f>SUM('（別紙2-6）6月1日～6月30日'!$D117:$AG117)</f>
        <v>0</v>
      </c>
      <c r="G117" s="220">
        <f>SUM('（別紙2-7）7月1日～7月31日'!$D117:$AH117)</f>
        <v>0</v>
      </c>
      <c r="H117" s="220">
        <f>SUM('（別紙2-8）8月1日～8月31日'!$D117:$AH117)</f>
        <v>0</v>
      </c>
      <c r="I117" s="220">
        <f>SUM('（別紙2-9）9月1日～9月30日'!$D117:$AG117)</f>
        <v>0</v>
      </c>
      <c r="J117" s="220">
        <f>SUM('（別紙2-7）10月1日～10月31日'!$D117:$AH117)</f>
        <v>0</v>
      </c>
      <c r="K117" s="220">
        <f>SUM('（別紙2-8）11月1日～11月30日'!$D117:$AG117)</f>
        <v>0</v>
      </c>
      <c r="L117" s="220">
        <f>SUM('（別紙2-9）12月1日～12月31日'!$D117:$AH117)</f>
        <v>0</v>
      </c>
      <c r="M117" s="220">
        <f>SUM('（別紙2-10）1月1日～1月31日'!$D117:$AH117)</f>
        <v>0</v>
      </c>
      <c r="N117" s="220">
        <f>SUM('（別紙2-11）2月1日～2月29日'!$D117:$AF117)</f>
        <v>0</v>
      </c>
      <c r="O117" s="220">
        <f>SUM('（別紙2-12）3月1日～3月31日'!$D117:$AG117)</f>
        <v>0</v>
      </c>
      <c r="P117" s="221">
        <f t="shared" si="11"/>
        <v>0</v>
      </c>
      <c r="Q117" s="222" t="str">
        <f t="shared" si="12"/>
        <v/>
      </c>
      <c r="R117" s="222" t="str">
        <f t="shared" si="13"/>
        <v/>
      </c>
      <c r="S117" s="223" t="str">
        <f t="shared" si="14"/>
        <v/>
      </c>
      <c r="T117" s="224">
        <f t="shared" si="16"/>
        <v>0</v>
      </c>
      <c r="U117" s="161" t="str">
        <f>IF('（別紙2-12）3月1日～3月31日'!AI117&gt;15,"×","")</f>
        <v/>
      </c>
      <c r="V117" s="158" t="str">
        <f>IF('（別紙１）チェックリスト'!$B$43="",IF('（別紙2-12）3月1日～3月31日'!AI117&gt;10,"×",""),"")</f>
        <v/>
      </c>
      <c r="W117" s="158" t="str">
        <f>IF(C117="○",IF('（別紙2-12）3月1日～3月31日'!AI117&lt;=7,"","×"),"")</f>
        <v/>
      </c>
      <c r="X117" s="162" t="str">
        <f t="shared" si="15"/>
        <v/>
      </c>
    </row>
    <row r="118" spans="1:24" s="112" customFormat="1" ht="30" customHeight="1" thickBot="1" x14ac:dyDescent="0.45">
      <c r="A118" s="37">
        <v>105</v>
      </c>
      <c r="B118" s="106" t="str">
        <f>IF('（別紙2-12）3月1日～3月31日'!B118="","",'（別紙2-12）3月1日～3月31日'!B118)</f>
        <v/>
      </c>
      <c r="C118" s="235" t="str">
        <f>IF((COUNTA('（別紙2-1）4月1日～4月30日'!C118)+COUNTA('（別紙2-5）5月1日～5月31日'!C118)+COUNTA('（別紙2-6）6月1日～6月30日'!C118)+COUNTA('（別紙2-7）7月1日～7月31日'!C118)+COUNTA('（別紙2-8）8月1日～8月31日'!C118)+COUNTA('（別紙2-9）9月1日～9月30日'!C118)+COUNTA('（別紙2-7）10月1日～10月31日'!C118)+COUNTA('（別紙2-8）11月1日～11月30日'!C118)+COUNTA('（別紙2-9）12月1日～12月31日'!C118)+COUNTA('（別紙2-10）1月1日～1月31日'!C118)+COUNTA('（別紙2-11）2月1日～2月29日'!C118)+COUNTA('（別紙2-12）3月1日～3月31日'!C118))&gt;0,"○","")</f>
        <v/>
      </c>
      <c r="D118" s="209">
        <f>SUM('（別紙2-1）4月1日～4月30日'!$D118:$AG118)</f>
        <v>0</v>
      </c>
      <c r="E118" s="209">
        <f>SUM('（別紙2-5）5月1日～5月31日'!$D118:$AH118)</f>
        <v>0</v>
      </c>
      <c r="F118" s="209">
        <f>SUM('（別紙2-6）6月1日～6月30日'!$D118:$AG118)</f>
        <v>0</v>
      </c>
      <c r="G118" s="209">
        <f>SUM('（別紙2-7）7月1日～7月31日'!$D118:$AH118)</f>
        <v>0</v>
      </c>
      <c r="H118" s="209">
        <f>SUM('（別紙2-8）8月1日～8月31日'!$D118:$AH118)</f>
        <v>0</v>
      </c>
      <c r="I118" s="209">
        <f>SUM('（別紙2-9）9月1日～9月30日'!$D118:$AG118)</f>
        <v>0</v>
      </c>
      <c r="J118" s="209">
        <f>SUM('（別紙2-7）10月1日～10月31日'!$D118:$AH118)</f>
        <v>0</v>
      </c>
      <c r="K118" s="209">
        <f>SUM('（別紙2-8）11月1日～11月30日'!$D118:$AG118)</f>
        <v>0</v>
      </c>
      <c r="L118" s="209">
        <f>SUM('（別紙2-9）12月1日～12月31日'!$D118:$AH118)</f>
        <v>0</v>
      </c>
      <c r="M118" s="209">
        <f>SUM('（別紙2-10）1月1日～1月31日'!$D118:$AH118)</f>
        <v>0</v>
      </c>
      <c r="N118" s="209">
        <f>SUM('（別紙2-11）2月1日～2月29日'!$D118:$AF118)</f>
        <v>0</v>
      </c>
      <c r="O118" s="209">
        <f>SUM('（別紙2-12）3月1日～3月31日'!$D118:$AG118)</f>
        <v>0</v>
      </c>
      <c r="P118" s="210">
        <f t="shared" si="11"/>
        <v>0</v>
      </c>
      <c r="Q118" s="211" t="str">
        <f t="shared" si="12"/>
        <v/>
      </c>
      <c r="R118" s="211" t="str">
        <f t="shared" si="13"/>
        <v/>
      </c>
      <c r="S118" s="212" t="str">
        <f t="shared" si="14"/>
        <v/>
      </c>
      <c r="T118" s="213">
        <f t="shared" si="16"/>
        <v>0</v>
      </c>
      <c r="U118" s="175" t="str">
        <f>IF('（別紙2-12）3月1日～3月31日'!AI118&gt;15,"×","")</f>
        <v/>
      </c>
      <c r="V118" s="176" t="str">
        <f>IF('（別紙１）チェックリスト'!$B$43="",IF('（別紙2-12）3月1日～3月31日'!AI118&gt;10,"×",""),"")</f>
        <v/>
      </c>
      <c r="W118" s="176" t="str">
        <f>IF(C118="○",IF('（別紙2-12）3月1日～3月31日'!AI118&lt;=7,"","×"),"")</f>
        <v/>
      </c>
      <c r="X118" s="177" t="str">
        <f t="shared" si="15"/>
        <v/>
      </c>
    </row>
    <row r="119" spans="1:24" s="112" customFormat="1" ht="30" customHeight="1" x14ac:dyDescent="0.4">
      <c r="A119" s="64">
        <v>106</v>
      </c>
      <c r="B119" s="103" t="str">
        <f>IF('（別紙2-12）3月1日～3月31日'!B119="","",'（別紙2-12）3月1日～3月31日'!B119)</f>
        <v/>
      </c>
      <c r="C119" s="196" t="str">
        <f>IF((COUNTA('（別紙2-1）4月1日～4月30日'!C119)+COUNTA('（別紙2-5）5月1日～5月31日'!C119)+COUNTA('（別紙2-6）6月1日～6月30日'!C119)+COUNTA('（別紙2-7）7月1日～7月31日'!C119)+COUNTA('（別紙2-8）8月1日～8月31日'!C119)+COUNTA('（別紙2-9）9月1日～9月30日'!C119)+COUNTA('（別紙2-7）10月1日～10月31日'!C119)+COUNTA('（別紙2-8）11月1日～11月30日'!C119)+COUNTA('（別紙2-9）12月1日～12月31日'!C119)+COUNTA('（別紙2-10）1月1日～1月31日'!C119)+COUNTA('（別紙2-11）2月1日～2月29日'!C119)+COUNTA('（別紙2-12）3月1日～3月31日'!C119))&gt;0,"○","")</f>
        <v/>
      </c>
      <c r="D119" s="230">
        <f>SUM('（別紙2-1）4月1日～4月30日'!$D119:$AG119)</f>
        <v>0</v>
      </c>
      <c r="E119" s="230">
        <f>SUM('（別紙2-5）5月1日～5月31日'!$D119:$AH119)</f>
        <v>0</v>
      </c>
      <c r="F119" s="230">
        <f>SUM('（別紙2-6）6月1日～6月30日'!$D119:$AG119)</f>
        <v>0</v>
      </c>
      <c r="G119" s="230">
        <f>SUM('（別紙2-7）7月1日～7月31日'!$D119:$AH119)</f>
        <v>0</v>
      </c>
      <c r="H119" s="230">
        <f>SUM('（別紙2-8）8月1日～8月31日'!$D119:$AH119)</f>
        <v>0</v>
      </c>
      <c r="I119" s="230">
        <f>SUM('（別紙2-9）9月1日～9月30日'!$D119:$AG119)</f>
        <v>0</v>
      </c>
      <c r="J119" s="230">
        <f>SUM('（別紙2-7）10月1日～10月31日'!$D119:$AH119)</f>
        <v>0</v>
      </c>
      <c r="K119" s="230">
        <f>SUM('（別紙2-8）11月1日～11月30日'!$D119:$AG119)</f>
        <v>0</v>
      </c>
      <c r="L119" s="230">
        <f>SUM('（別紙2-9）12月1日～12月31日'!$D119:$AH119)</f>
        <v>0</v>
      </c>
      <c r="M119" s="230">
        <f>SUM('（別紙2-10）1月1日～1月31日'!$D119:$AH119)</f>
        <v>0</v>
      </c>
      <c r="N119" s="230">
        <f>SUM('（別紙2-11）2月1日～2月29日'!$D119:$AF119)</f>
        <v>0</v>
      </c>
      <c r="O119" s="230">
        <f>SUM('（別紙2-12）3月1日～3月31日'!$D119:$AG119)</f>
        <v>0</v>
      </c>
      <c r="P119" s="231">
        <f t="shared" si="11"/>
        <v>0</v>
      </c>
      <c r="Q119" s="232" t="str">
        <f t="shared" si="12"/>
        <v/>
      </c>
      <c r="R119" s="232" t="str">
        <f t="shared" si="13"/>
        <v/>
      </c>
      <c r="S119" s="233" t="str">
        <f t="shared" si="14"/>
        <v/>
      </c>
      <c r="T119" s="234">
        <f t="shared" si="16"/>
        <v>0</v>
      </c>
      <c r="U119" s="178" t="str">
        <f>IF('（別紙2-12）3月1日～3月31日'!AI119&gt;15,"×","")</f>
        <v/>
      </c>
      <c r="V119" s="179" t="str">
        <f>IF('（別紙１）チェックリスト'!$B$43="",IF('（別紙2-12）3月1日～3月31日'!AI119&gt;10,"×",""),"")</f>
        <v/>
      </c>
      <c r="W119" s="179" t="str">
        <f>IF(C119="○",IF('（別紙2-12）3月1日～3月31日'!AI119&lt;=7,"","×"),"")</f>
        <v/>
      </c>
      <c r="X119" s="180" t="str">
        <f t="shared" si="15"/>
        <v/>
      </c>
    </row>
    <row r="120" spans="1:24" s="112" customFormat="1" ht="30" customHeight="1" x14ac:dyDescent="0.4">
      <c r="A120" s="35">
        <v>107</v>
      </c>
      <c r="B120" s="103" t="str">
        <f>IF('（別紙2-12）3月1日～3月31日'!B120="","",'（別紙2-12）3月1日～3月31日'!B120)</f>
        <v/>
      </c>
      <c r="C120" s="202" t="str">
        <f>IF((COUNTA('（別紙2-1）4月1日～4月30日'!C120)+COUNTA('（別紙2-5）5月1日～5月31日'!C120)+COUNTA('（別紙2-6）6月1日～6月30日'!C120)+COUNTA('（別紙2-7）7月1日～7月31日'!C120)+COUNTA('（別紙2-8）8月1日～8月31日'!C120)+COUNTA('（別紙2-9）9月1日～9月30日'!C120)+COUNTA('（別紙2-7）10月1日～10月31日'!C120)+COUNTA('（別紙2-8）11月1日～11月30日'!C120)+COUNTA('（別紙2-9）12月1日～12月31日'!C120)+COUNTA('（別紙2-10）1月1日～1月31日'!C120)+COUNTA('（別紙2-11）2月1日～2月29日'!C120)+COUNTA('（別紙2-12）3月1日～3月31日'!C120))&gt;0,"○","")</f>
        <v/>
      </c>
      <c r="D120" s="220">
        <f>SUM('（別紙2-1）4月1日～4月30日'!$D120:$AG120)</f>
        <v>0</v>
      </c>
      <c r="E120" s="220">
        <f>SUM('（別紙2-5）5月1日～5月31日'!$D120:$AH120)</f>
        <v>0</v>
      </c>
      <c r="F120" s="220">
        <f>SUM('（別紙2-6）6月1日～6月30日'!$D120:$AG120)</f>
        <v>0</v>
      </c>
      <c r="G120" s="220">
        <f>SUM('（別紙2-7）7月1日～7月31日'!$D120:$AH120)</f>
        <v>0</v>
      </c>
      <c r="H120" s="220">
        <f>SUM('（別紙2-8）8月1日～8月31日'!$D120:$AH120)</f>
        <v>0</v>
      </c>
      <c r="I120" s="220">
        <f>SUM('（別紙2-9）9月1日～9月30日'!$D120:$AG120)</f>
        <v>0</v>
      </c>
      <c r="J120" s="220">
        <f>SUM('（別紙2-7）10月1日～10月31日'!$D120:$AH120)</f>
        <v>0</v>
      </c>
      <c r="K120" s="220">
        <f>SUM('（別紙2-8）11月1日～11月30日'!$D120:$AG120)</f>
        <v>0</v>
      </c>
      <c r="L120" s="220">
        <f>SUM('（別紙2-9）12月1日～12月31日'!$D120:$AH120)</f>
        <v>0</v>
      </c>
      <c r="M120" s="220">
        <f>SUM('（別紙2-10）1月1日～1月31日'!$D120:$AH120)</f>
        <v>0</v>
      </c>
      <c r="N120" s="220">
        <f>SUM('（別紙2-11）2月1日～2月29日'!$D120:$AF120)</f>
        <v>0</v>
      </c>
      <c r="O120" s="220">
        <f>SUM('（別紙2-12）3月1日～3月31日'!$D120:$AG120)</f>
        <v>0</v>
      </c>
      <c r="P120" s="221">
        <f t="shared" si="11"/>
        <v>0</v>
      </c>
      <c r="Q120" s="222" t="str">
        <f t="shared" si="12"/>
        <v/>
      </c>
      <c r="R120" s="222" t="str">
        <f t="shared" si="13"/>
        <v/>
      </c>
      <c r="S120" s="223" t="str">
        <f t="shared" si="14"/>
        <v/>
      </c>
      <c r="T120" s="224">
        <f t="shared" si="16"/>
        <v>0</v>
      </c>
      <c r="U120" s="161" t="str">
        <f>IF('（別紙2-12）3月1日～3月31日'!AI120&gt;15,"×","")</f>
        <v/>
      </c>
      <c r="V120" s="158" t="str">
        <f>IF('（別紙１）チェックリスト'!$B$43="",IF('（別紙2-12）3月1日～3月31日'!AI120&gt;10,"×",""),"")</f>
        <v/>
      </c>
      <c r="W120" s="158" t="str">
        <f>IF(C120="○",IF('（別紙2-12）3月1日～3月31日'!AI120&lt;=7,"","×"),"")</f>
        <v/>
      </c>
      <c r="X120" s="162" t="str">
        <f t="shared" si="15"/>
        <v/>
      </c>
    </row>
    <row r="121" spans="1:24" s="112" customFormat="1" ht="30" customHeight="1" x14ac:dyDescent="0.4">
      <c r="A121" s="35">
        <v>108</v>
      </c>
      <c r="B121" s="103" t="str">
        <f>IF('（別紙2-12）3月1日～3月31日'!B121="","",'（別紙2-12）3月1日～3月31日'!B121)</f>
        <v/>
      </c>
      <c r="C121" s="202" t="str">
        <f>IF((COUNTA('（別紙2-1）4月1日～4月30日'!C121)+COUNTA('（別紙2-5）5月1日～5月31日'!C121)+COUNTA('（別紙2-6）6月1日～6月30日'!C121)+COUNTA('（別紙2-7）7月1日～7月31日'!C121)+COUNTA('（別紙2-8）8月1日～8月31日'!C121)+COUNTA('（別紙2-9）9月1日～9月30日'!C121)+COUNTA('（別紙2-7）10月1日～10月31日'!C121)+COUNTA('（別紙2-8）11月1日～11月30日'!C121)+COUNTA('（別紙2-9）12月1日～12月31日'!C121)+COUNTA('（別紙2-10）1月1日～1月31日'!C121)+COUNTA('（別紙2-11）2月1日～2月29日'!C121)+COUNTA('（別紙2-12）3月1日～3月31日'!C121))&gt;0,"○","")</f>
        <v/>
      </c>
      <c r="D121" s="220">
        <f>SUM('（別紙2-1）4月1日～4月30日'!$D121:$AG121)</f>
        <v>0</v>
      </c>
      <c r="E121" s="220">
        <f>SUM('（別紙2-5）5月1日～5月31日'!$D121:$AH121)</f>
        <v>0</v>
      </c>
      <c r="F121" s="220">
        <f>SUM('（別紙2-6）6月1日～6月30日'!$D121:$AG121)</f>
        <v>0</v>
      </c>
      <c r="G121" s="220">
        <f>SUM('（別紙2-7）7月1日～7月31日'!$D121:$AH121)</f>
        <v>0</v>
      </c>
      <c r="H121" s="220">
        <f>SUM('（別紙2-8）8月1日～8月31日'!$D121:$AH121)</f>
        <v>0</v>
      </c>
      <c r="I121" s="220">
        <f>SUM('（別紙2-9）9月1日～9月30日'!$D121:$AG121)</f>
        <v>0</v>
      </c>
      <c r="J121" s="220">
        <f>SUM('（別紙2-7）10月1日～10月31日'!$D121:$AH121)</f>
        <v>0</v>
      </c>
      <c r="K121" s="220">
        <f>SUM('（別紙2-8）11月1日～11月30日'!$D121:$AG121)</f>
        <v>0</v>
      </c>
      <c r="L121" s="220">
        <f>SUM('（別紙2-9）12月1日～12月31日'!$D121:$AH121)</f>
        <v>0</v>
      </c>
      <c r="M121" s="220">
        <f>SUM('（別紙2-10）1月1日～1月31日'!$D121:$AH121)</f>
        <v>0</v>
      </c>
      <c r="N121" s="220">
        <f>SUM('（別紙2-11）2月1日～2月29日'!$D121:$AF121)</f>
        <v>0</v>
      </c>
      <c r="O121" s="220">
        <f>SUM('（別紙2-12）3月1日～3月31日'!$D121:$AG121)</f>
        <v>0</v>
      </c>
      <c r="P121" s="221">
        <f t="shared" si="11"/>
        <v>0</v>
      </c>
      <c r="Q121" s="222" t="str">
        <f t="shared" si="12"/>
        <v/>
      </c>
      <c r="R121" s="222" t="str">
        <f t="shared" si="13"/>
        <v/>
      </c>
      <c r="S121" s="223" t="str">
        <f t="shared" si="14"/>
        <v/>
      </c>
      <c r="T121" s="224">
        <f t="shared" si="16"/>
        <v>0</v>
      </c>
      <c r="U121" s="161" t="str">
        <f>IF('（別紙2-12）3月1日～3月31日'!AI121&gt;15,"×","")</f>
        <v/>
      </c>
      <c r="V121" s="158" t="str">
        <f>IF('（別紙１）チェックリスト'!$B$43="",IF('（別紙2-12）3月1日～3月31日'!AI121&gt;10,"×",""),"")</f>
        <v/>
      </c>
      <c r="W121" s="158" t="str">
        <f>IF(C121="○",IF('（別紙2-12）3月1日～3月31日'!AI121&lt;=7,"","×"),"")</f>
        <v/>
      </c>
      <c r="X121" s="162" t="str">
        <f t="shared" si="15"/>
        <v/>
      </c>
    </row>
    <row r="122" spans="1:24" s="112" customFormat="1" ht="30" customHeight="1" x14ac:dyDescent="0.4">
      <c r="A122" s="35">
        <v>109</v>
      </c>
      <c r="B122" s="103" t="str">
        <f>IF('（別紙2-12）3月1日～3月31日'!B122="","",'（別紙2-12）3月1日～3月31日'!B122)</f>
        <v/>
      </c>
      <c r="C122" s="202" t="str">
        <f>IF((COUNTA('（別紙2-1）4月1日～4月30日'!C122)+COUNTA('（別紙2-5）5月1日～5月31日'!C122)+COUNTA('（別紙2-6）6月1日～6月30日'!C122)+COUNTA('（別紙2-7）7月1日～7月31日'!C122)+COUNTA('（別紙2-8）8月1日～8月31日'!C122)+COUNTA('（別紙2-9）9月1日～9月30日'!C122)+COUNTA('（別紙2-7）10月1日～10月31日'!C122)+COUNTA('（別紙2-8）11月1日～11月30日'!C122)+COUNTA('（別紙2-9）12月1日～12月31日'!C122)+COUNTA('（別紙2-10）1月1日～1月31日'!C122)+COUNTA('（別紙2-11）2月1日～2月29日'!C122)+COUNTA('（別紙2-12）3月1日～3月31日'!C122))&gt;0,"○","")</f>
        <v/>
      </c>
      <c r="D122" s="220">
        <f>SUM('（別紙2-1）4月1日～4月30日'!$D122:$AG122)</f>
        <v>0</v>
      </c>
      <c r="E122" s="220">
        <f>SUM('（別紙2-5）5月1日～5月31日'!$D122:$AH122)</f>
        <v>0</v>
      </c>
      <c r="F122" s="220">
        <f>SUM('（別紙2-6）6月1日～6月30日'!$D122:$AG122)</f>
        <v>0</v>
      </c>
      <c r="G122" s="220">
        <f>SUM('（別紙2-7）7月1日～7月31日'!$D122:$AH122)</f>
        <v>0</v>
      </c>
      <c r="H122" s="220">
        <f>SUM('（別紙2-8）8月1日～8月31日'!$D122:$AH122)</f>
        <v>0</v>
      </c>
      <c r="I122" s="220">
        <f>SUM('（別紙2-9）9月1日～9月30日'!$D122:$AG122)</f>
        <v>0</v>
      </c>
      <c r="J122" s="220">
        <f>SUM('（別紙2-7）10月1日～10月31日'!$D122:$AH122)</f>
        <v>0</v>
      </c>
      <c r="K122" s="220">
        <f>SUM('（別紙2-8）11月1日～11月30日'!$D122:$AG122)</f>
        <v>0</v>
      </c>
      <c r="L122" s="220">
        <f>SUM('（別紙2-9）12月1日～12月31日'!$D122:$AH122)</f>
        <v>0</v>
      </c>
      <c r="M122" s="220">
        <f>SUM('（別紙2-10）1月1日～1月31日'!$D122:$AH122)</f>
        <v>0</v>
      </c>
      <c r="N122" s="220">
        <f>SUM('（別紙2-11）2月1日～2月29日'!$D122:$AF122)</f>
        <v>0</v>
      </c>
      <c r="O122" s="220">
        <f>SUM('（別紙2-12）3月1日～3月31日'!$D122:$AG122)</f>
        <v>0</v>
      </c>
      <c r="P122" s="221">
        <f t="shared" si="11"/>
        <v>0</v>
      </c>
      <c r="Q122" s="222" t="str">
        <f t="shared" si="12"/>
        <v/>
      </c>
      <c r="R122" s="222" t="str">
        <f t="shared" si="13"/>
        <v/>
      </c>
      <c r="S122" s="223" t="str">
        <f t="shared" si="14"/>
        <v/>
      </c>
      <c r="T122" s="224">
        <f t="shared" si="16"/>
        <v>0</v>
      </c>
      <c r="U122" s="161" t="str">
        <f>IF('（別紙2-12）3月1日～3月31日'!AI122&gt;15,"×","")</f>
        <v/>
      </c>
      <c r="V122" s="158" t="str">
        <f>IF('（別紙１）チェックリスト'!$B$43="",IF('（別紙2-12）3月1日～3月31日'!AI122&gt;10,"×",""),"")</f>
        <v/>
      </c>
      <c r="W122" s="158" t="str">
        <f>IF(C122="○",IF('（別紙2-12）3月1日～3月31日'!AI122&lt;=7,"","×"),"")</f>
        <v/>
      </c>
      <c r="X122" s="162" t="str">
        <f t="shared" si="15"/>
        <v/>
      </c>
    </row>
    <row r="123" spans="1:24" s="112" customFormat="1" ht="30" customHeight="1" thickBot="1" x14ac:dyDescent="0.45">
      <c r="A123" s="35">
        <v>110</v>
      </c>
      <c r="B123" s="104" t="str">
        <f>IF('（別紙2-12）3月1日～3月31日'!B123="","",'（別紙2-12）3月1日～3月31日'!B123)</f>
        <v/>
      </c>
      <c r="C123" s="235" t="str">
        <f>IF((COUNTA('（別紙2-1）4月1日～4月30日'!C123)+COUNTA('（別紙2-5）5月1日～5月31日'!C123)+COUNTA('（別紙2-6）6月1日～6月30日'!C123)+COUNTA('（別紙2-7）7月1日～7月31日'!C123)+COUNTA('（別紙2-8）8月1日～8月31日'!C123)+COUNTA('（別紙2-9）9月1日～9月30日'!C123)+COUNTA('（別紙2-7）10月1日～10月31日'!C123)+COUNTA('（別紙2-8）11月1日～11月30日'!C123)+COUNTA('（別紙2-9）12月1日～12月31日'!C123)+COUNTA('（別紙2-10）1月1日～1月31日'!C123)+COUNTA('（別紙2-11）2月1日～2月29日'!C123)+COUNTA('（別紙2-12）3月1日～3月31日'!C123))&gt;0,"○","")</f>
        <v/>
      </c>
      <c r="D123" s="220">
        <f>SUM('（別紙2-1）4月1日～4月30日'!$D123:$AG123)</f>
        <v>0</v>
      </c>
      <c r="E123" s="220">
        <f>SUM('（別紙2-5）5月1日～5月31日'!$D123:$AH123)</f>
        <v>0</v>
      </c>
      <c r="F123" s="220">
        <f>SUM('（別紙2-6）6月1日～6月30日'!$D123:$AG123)</f>
        <v>0</v>
      </c>
      <c r="G123" s="220">
        <f>SUM('（別紙2-7）7月1日～7月31日'!$D123:$AH123)</f>
        <v>0</v>
      </c>
      <c r="H123" s="220">
        <f>SUM('（別紙2-8）8月1日～8月31日'!$D123:$AH123)</f>
        <v>0</v>
      </c>
      <c r="I123" s="220">
        <f>SUM('（別紙2-9）9月1日～9月30日'!$D123:$AG123)</f>
        <v>0</v>
      </c>
      <c r="J123" s="220">
        <f>SUM('（別紙2-7）10月1日～10月31日'!$D123:$AH123)</f>
        <v>0</v>
      </c>
      <c r="K123" s="220">
        <f>SUM('（別紙2-8）11月1日～11月30日'!$D123:$AG123)</f>
        <v>0</v>
      </c>
      <c r="L123" s="220">
        <f>SUM('（別紙2-9）12月1日～12月31日'!$D123:$AH123)</f>
        <v>0</v>
      </c>
      <c r="M123" s="220">
        <f>SUM('（別紙2-10）1月1日～1月31日'!$D123:$AH123)</f>
        <v>0</v>
      </c>
      <c r="N123" s="220">
        <f>SUM('（別紙2-11）2月1日～2月29日'!$D123:$AF123)</f>
        <v>0</v>
      </c>
      <c r="O123" s="220">
        <f>SUM('（別紙2-12）3月1日～3月31日'!$D123:$AG123)</f>
        <v>0</v>
      </c>
      <c r="P123" s="221">
        <f t="shared" si="11"/>
        <v>0</v>
      </c>
      <c r="Q123" s="222" t="str">
        <f t="shared" si="12"/>
        <v/>
      </c>
      <c r="R123" s="222" t="str">
        <f t="shared" si="13"/>
        <v/>
      </c>
      <c r="S123" s="223" t="str">
        <f t="shared" si="14"/>
        <v/>
      </c>
      <c r="T123" s="224">
        <f t="shared" si="16"/>
        <v>0</v>
      </c>
      <c r="U123" s="165" t="str">
        <f>IF('（別紙2-12）3月1日～3月31日'!AI123&gt;15,"×","")</f>
        <v/>
      </c>
      <c r="V123" s="166" t="str">
        <f>IF('（別紙１）チェックリスト'!$B$43="",IF('（別紙2-12）3月1日～3月31日'!AI123&gt;10,"×",""),"")</f>
        <v/>
      </c>
      <c r="W123" s="166" t="str">
        <f>IF(C123="○",IF('（別紙2-12）3月1日～3月31日'!AI123&lt;=7,"","×"),"")</f>
        <v/>
      </c>
      <c r="X123" s="167" t="str">
        <f t="shared" si="15"/>
        <v/>
      </c>
    </row>
    <row r="124" spans="1:24" s="112" customFormat="1" ht="30" customHeight="1" x14ac:dyDescent="0.4">
      <c r="A124" s="71">
        <v>111</v>
      </c>
      <c r="B124" s="105" t="str">
        <f>IF('（別紙2-12）3月1日～3月31日'!B124="","",'（別紙2-12）3月1日～3月31日'!B124)</f>
        <v/>
      </c>
      <c r="C124" s="196" t="str">
        <f>IF((COUNTA('（別紙2-1）4月1日～4月30日'!C124)+COUNTA('（別紙2-5）5月1日～5月31日'!C124)+COUNTA('（別紙2-6）6月1日～6月30日'!C124)+COUNTA('（別紙2-7）7月1日～7月31日'!C124)+COUNTA('（別紙2-8）8月1日～8月31日'!C124)+COUNTA('（別紙2-9）9月1日～9月30日'!C124)+COUNTA('（別紙2-7）10月1日～10月31日'!C124)+COUNTA('（別紙2-8）11月1日～11月30日'!C124)+COUNTA('（別紙2-9）12月1日～12月31日'!C124)+COUNTA('（別紙2-10）1月1日～1月31日'!C124)+COUNTA('（別紙2-11）2月1日～2月29日'!C124)+COUNTA('（別紙2-12）3月1日～3月31日'!C124))&gt;0,"○","")</f>
        <v/>
      </c>
      <c r="D124" s="225">
        <f>SUM('（別紙2-1）4月1日～4月30日'!$D124:$AG124)</f>
        <v>0</v>
      </c>
      <c r="E124" s="225">
        <f>SUM('（別紙2-5）5月1日～5月31日'!$D124:$AH124)</f>
        <v>0</v>
      </c>
      <c r="F124" s="225">
        <f>SUM('（別紙2-6）6月1日～6月30日'!$D124:$AG124)</f>
        <v>0</v>
      </c>
      <c r="G124" s="225">
        <f>SUM('（別紙2-7）7月1日～7月31日'!$D124:$AH124)</f>
        <v>0</v>
      </c>
      <c r="H124" s="225">
        <f>SUM('（別紙2-8）8月1日～8月31日'!$D124:$AH124)</f>
        <v>0</v>
      </c>
      <c r="I124" s="225">
        <f>SUM('（別紙2-9）9月1日～9月30日'!$D124:$AG124)</f>
        <v>0</v>
      </c>
      <c r="J124" s="225">
        <f>SUM('（別紙2-7）10月1日～10月31日'!$D124:$AH124)</f>
        <v>0</v>
      </c>
      <c r="K124" s="225">
        <f>SUM('（別紙2-8）11月1日～11月30日'!$D124:$AG124)</f>
        <v>0</v>
      </c>
      <c r="L124" s="225">
        <f>SUM('（別紙2-9）12月1日～12月31日'!$D124:$AH124)</f>
        <v>0</v>
      </c>
      <c r="M124" s="225">
        <f>SUM('（別紙2-10）1月1日～1月31日'!$D124:$AH124)</f>
        <v>0</v>
      </c>
      <c r="N124" s="225">
        <f>SUM('（別紙2-11）2月1日～2月29日'!$D124:$AF124)</f>
        <v>0</v>
      </c>
      <c r="O124" s="225">
        <f>SUM('（別紙2-12）3月1日～3月31日'!$D124:$AG124)</f>
        <v>0</v>
      </c>
      <c r="P124" s="226">
        <f t="shared" si="11"/>
        <v>0</v>
      </c>
      <c r="Q124" s="227" t="str">
        <f t="shared" si="12"/>
        <v/>
      </c>
      <c r="R124" s="227" t="str">
        <f t="shared" si="13"/>
        <v/>
      </c>
      <c r="S124" s="228" t="str">
        <f t="shared" si="14"/>
        <v/>
      </c>
      <c r="T124" s="229">
        <f t="shared" si="16"/>
        <v>0</v>
      </c>
      <c r="U124" s="172" t="str">
        <f>IF('（別紙2-12）3月1日～3月31日'!AI124&gt;15,"×","")</f>
        <v/>
      </c>
      <c r="V124" s="173" t="str">
        <f>IF('（別紙１）チェックリスト'!$B$43="",IF('（別紙2-12）3月1日～3月31日'!AI124&gt;10,"×",""),"")</f>
        <v/>
      </c>
      <c r="W124" s="173" t="str">
        <f>IF(C124="○",IF('（別紙2-12）3月1日～3月31日'!AI124&lt;=7,"","×"),"")</f>
        <v/>
      </c>
      <c r="X124" s="174" t="str">
        <f t="shared" si="15"/>
        <v/>
      </c>
    </row>
    <row r="125" spans="1:24" s="112" customFormat="1" ht="30" customHeight="1" x14ac:dyDescent="0.4">
      <c r="A125" s="35">
        <v>112</v>
      </c>
      <c r="B125" s="103" t="str">
        <f>IF('（別紙2-12）3月1日～3月31日'!B125="","",'（別紙2-12）3月1日～3月31日'!B125)</f>
        <v/>
      </c>
      <c r="C125" s="202" t="str">
        <f>IF((COUNTA('（別紙2-1）4月1日～4月30日'!C125)+COUNTA('（別紙2-5）5月1日～5月31日'!C125)+COUNTA('（別紙2-6）6月1日～6月30日'!C125)+COUNTA('（別紙2-7）7月1日～7月31日'!C125)+COUNTA('（別紙2-8）8月1日～8月31日'!C125)+COUNTA('（別紙2-9）9月1日～9月30日'!C125)+COUNTA('（別紙2-7）10月1日～10月31日'!C125)+COUNTA('（別紙2-8）11月1日～11月30日'!C125)+COUNTA('（別紙2-9）12月1日～12月31日'!C125)+COUNTA('（別紙2-10）1月1日～1月31日'!C125)+COUNTA('（別紙2-11）2月1日～2月29日'!C125)+COUNTA('（別紙2-12）3月1日～3月31日'!C125))&gt;0,"○","")</f>
        <v/>
      </c>
      <c r="D125" s="220">
        <f>SUM('（別紙2-1）4月1日～4月30日'!$D125:$AG125)</f>
        <v>0</v>
      </c>
      <c r="E125" s="220">
        <f>SUM('（別紙2-5）5月1日～5月31日'!$D125:$AH125)</f>
        <v>0</v>
      </c>
      <c r="F125" s="220">
        <f>SUM('（別紙2-6）6月1日～6月30日'!$D125:$AG125)</f>
        <v>0</v>
      </c>
      <c r="G125" s="220">
        <f>SUM('（別紙2-7）7月1日～7月31日'!$D125:$AH125)</f>
        <v>0</v>
      </c>
      <c r="H125" s="220">
        <f>SUM('（別紙2-8）8月1日～8月31日'!$D125:$AH125)</f>
        <v>0</v>
      </c>
      <c r="I125" s="220">
        <f>SUM('（別紙2-9）9月1日～9月30日'!$D125:$AG125)</f>
        <v>0</v>
      </c>
      <c r="J125" s="220">
        <f>SUM('（別紙2-7）10月1日～10月31日'!$D125:$AH125)</f>
        <v>0</v>
      </c>
      <c r="K125" s="220">
        <f>SUM('（別紙2-8）11月1日～11月30日'!$D125:$AG125)</f>
        <v>0</v>
      </c>
      <c r="L125" s="220">
        <f>SUM('（別紙2-9）12月1日～12月31日'!$D125:$AH125)</f>
        <v>0</v>
      </c>
      <c r="M125" s="220">
        <f>SUM('（別紙2-10）1月1日～1月31日'!$D125:$AH125)</f>
        <v>0</v>
      </c>
      <c r="N125" s="220">
        <f>SUM('（別紙2-11）2月1日～2月29日'!$D125:$AF125)</f>
        <v>0</v>
      </c>
      <c r="O125" s="220">
        <f>SUM('（別紙2-12）3月1日～3月31日'!$D125:$AG125)</f>
        <v>0</v>
      </c>
      <c r="P125" s="221">
        <f t="shared" si="11"/>
        <v>0</v>
      </c>
      <c r="Q125" s="222" t="str">
        <f t="shared" si="12"/>
        <v/>
      </c>
      <c r="R125" s="222" t="str">
        <f t="shared" si="13"/>
        <v/>
      </c>
      <c r="S125" s="223" t="str">
        <f t="shared" si="14"/>
        <v/>
      </c>
      <c r="T125" s="224">
        <f t="shared" si="16"/>
        <v>0</v>
      </c>
      <c r="U125" s="161" t="str">
        <f>IF('（別紙2-12）3月1日～3月31日'!AI125&gt;15,"×","")</f>
        <v/>
      </c>
      <c r="V125" s="158" t="str">
        <f>IF('（別紙１）チェックリスト'!$B$43="",IF('（別紙2-12）3月1日～3月31日'!AI125&gt;10,"×",""),"")</f>
        <v/>
      </c>
      <c r="W125" s="158" t="str">
        <f>IF(C125="○",IF('（別紙2-12）3月1日～3月31日'!AI125&lt;=7,"","×"),"")</f>
        <v/>
      </c>
      <c r="X125" s="162" t="str">
        <f t="shared" si="15"/>
        <v/>
      </c>
    </row>
    <row r="126" spans="1:24" s="112" customFormat="1" ht="30" customHeight="1" x14ac:dyDescent="0.4">
      <c r="A126" s="35">
        <v>113</v>
      </c>
      <c r="B126" s="103" t="str">
        <f>IF('（別紙2-12）3月1日～3月31日'!B126="","",'（別紙2-12）3月1日～3月31日'!B126)</f>
        <v/>
      </c>
      <c r="C126" s="202" t="str">
        <f>IF((COUNTA('（別紙2-1）4月1日～4月30日'!C126)+COUNTA('（別紙2-5）5月1日～5月31日'!C126)+COUNTA('（別紙2-6）6月1日～6月30日'!C126)+COUNTA('（別紙2-7）7月1日～7月31日'!C126)+COUNTA('（別紙2-8）8月1日～8月31日'!C126)+COUNTA('（別紙2-9）9月1日～9月30日'!C126)+COUNTA('（別紙2-7）10月1日～10月31日'!C126)+COUNTA('（別紙2-8）11月1日～11月30日'!C126)+COUNTA('（別紙2-9）12月1日～12月31日'!C126)+COUNTA('（別紙2-10）1月1日～1月31日'!C126)+COUNTA('（別紙2-11）2月1日～2月29日'!C126)+COUNTA('（別紙2-12）3月1日～3月31日'!C126))&gt;0,"○","")</f>
        <v/>
      </c>
      <c r="D126" s="220">
        <f>SUM('（別紙2-1）4月1日～4月30日'!$D126:$AG126)</f>
        <v>0</v>
      </c>
      <c r="E126" s="220">
        <f>SUM('（別紙2-5）5月1日～5月31日'!$D126:$AH126)</f>
        <v>0</v>
      </c>
      <c r="F126" s="220">
        <f>SUM('（別紙2-6）6月1日～6月30日'!$D126:$AG126)</f>
        <v>0</v>
      </c>
      <c r="G126" s="220">
        <f>SUM('（別紙2-7）7月1日～7月31日'!$D126:$AH126)</f>
        <v>0</v>
      </c>
      <c r="H126" s="220">
        <f>SUM('（別紙2-8）8月1日～8月31日'!$D126:$AH126)</f>
        <v>0</v>
      </c>
      <c r="I126" s="220">
        <f>SUM('（別紙2-9）9月1日～9月30日'!$D126:$AG126)</f>
        <v>0</v>
      </c>
      <c r="J126" s="220">
        <f>SUM('（別紙2-7）10月1日～10月31日'!$D126:$AH126)</f>
        <v>0</v>
      </c>
      <c r="K126" s="220">
        <f>SUM('（別紙2-8）11月1日～11月30日'!$D126:$AG126)</f>
        <v>0</v>
      </c>
      <c r="L126" s="220">
        <f>SUM('（別紙2-9）12月1日～12月31日'!$D126:$AH126)</f>
        <v>0</v>
      </c>
      <c r="M126" s="220">
        <f>SUM('（別紙2-10）1月1日～1月31日'!$D126:$AH126)</f>
        <v>0</v>
      </c>
      <c r="N126" s="220">
        <f>SUM('（別紙2-11）2月1日～2月29日'!$D126:$AF126)</f>
        <v>0</v>
      </c>
      <c r="O126" s="220">
        <f>SUM('（別紙2-12）3月1日～3月31日'!$D126:$AG126)</f>
        <v>0</v>
      </c>
      <c r="P126" s="221">
        <f t="shared" si="11"/>
        <v>0</v>
      </c>
      <c r="Q126" s="222" t="str">
        <f t="shared" si="12"/>
        <v/>
      </c>
      <c r="R126" s="222" t="str">
        <f t="shared" si="13"/>
        <v/>
      </c>
      <c r="S126" s="223" t="str">
        <f t="shared" si="14"/>
        <v/>
      </c>
      <c r="T126" s="224">
        <f t="shared" si="16"/>
        <v>0</v>
      </c>
      <c r="U126" s="161" t="str">
        <f>IF('（別紙2-12）3月1日～3月31日'!AI126&gt;15,"×","")</f>
        <v/>
      </c>
      <c r="V126" s="158" t="str">
        <f>IF('（別紙１）チェックリスト'!$B$43="",IF('（別紙2-12）3月1日～3月31日'!AI126&gt;10,"×",""),"")</f>
        <v/>
      </c>
      <c r="W126" s="158" t="str">
        <f>IF(C126="○",IF('（別紙2-12）3月1日～3月31日'!AI126&lt;=7,"","×"),"")</f>
        <v/>
      </c>
      <c r="X126" s="162" t="str">
        <f t="shared" si="15"/>
        <v/>
      </c>
    </row>
    <row r="127" spans="1:24" s="112" customFormat="1" ht="30" customHeight="1" x14ac:dyDescent="0.4">
      <c r="A127" s="35">
        <v>114</v>
      </c>
      <c r="B127" s="103" t="str">
        <f>IF('（別紙2-12）3月1日～3月31日'!B127="","",'（別紙2-12）3月1日～3月31日'!B127)</f>
        <v/>
      </c>
      <c r="C127" s="202" t="str">
        <f>IF((COUNTA('（別紙2-1）4月1日～4月30日'!C127)+COUNTA('（別紙2-5）5月1日～5月31日'!C127)+COUNTA('（別紙2-6）6月1日～6月30日'!C127)+COUNTA('（別紙2-7）7月1日～7月31日'!C127)+COUNTA('（別紙2-8）8月1日～8月31日'!C127)+COUNTA('（別紙2-9）9月1日～9月30日'!C127)+COUNTA('（別紙2-7）10月1日～10月31日'!C127)+COUNTA('（別紙2-8）11月1日～11月30日'!C127)+COUNTA('（別紙2-9）12月1日～12月31日'!C127)+COUNTA('（別紙2-10）1月1日～1月31日'!C127)+COUNTA('（別紙2-11）2月1日～2月29日'!C127)+COUNTA('（別紙2-12）3月1日～3月31日'!C127))&gt;0,"○","")</f>
        <v/>
      </c>
      <c r="D127" s="220">
        <f>SUM('（別紙2-1）4月1日～4月30日'!$D127:$AG127)</f>
        <v>0</v>
      </c>
      <c r="E127" s="220">
        <f>SUM('（別紙2-5）5月1日～5月31日'!$D127:$AH127)</f>
        <v>0</v>
      </c>
      <c r="F127" s="220">
        <f>SUM('（別紙2-6）6月1日～6月30日'!$D127:$AG127)</f>
        <v>0</v>
      </c>
      <c r="G127" s="220">
        <f>SUM('（別紙2-7）7月1日～7月31日'!$D127:$AH127)</f>
        <v>0</v>
      </c>
      <c r="H127" s="220">
        <f>SUM('（別紙2-8）8月1日～8月31日'!$D127:$AH127)</f>
        <v>0</v>
      </c>
      <c r="I127" s="220">
        <f>SUM('（別紙2-9）9月1日～9月30日'!$D127:$AG127)</f>
        <v>0</v>
      </c>
      <c r="J127" s="220">
        <f>SUM('（別紙2-7）10月1日～10月31日'!$D127:$AH127)</f>
        <v>0</v>
      </c>
      <c r="K127" s="220">
        <f>SUM('（別紙2-8）11月1日～11月30日'!$D127:$AG127)</f>
        <v>0</v>
      </c>
      <c r="L127" s="220">
        <f>SUM('（別紙2-9）12月1日～12月31日'!$D127:$AH127)</f>
        <v>0</v>
      </c>
      <c r="M127" s="220">
        <f>SUM('（別紙2-10）1月1日～1月31日'!$D127:$AH127)</f>
        <v>0</v>
      </c>
      <c r="N127" s="220">
        <f>SUM('（別紙2-11）2月1日～2月29日'!$D127:$AF127)</f>
        <v>0</v>
      </c>
      <c r="O127" s="220">
        <f>SUM('（別紙2-12）3月1日～3月31日'!$D127:$AG127)</f>
        <v>0</v>
      </c>
      <c r="P127" s="221">
        <f t="shared" si="11"/>
        <v>0</v>
      </c>
      <c r="Q127" s="222" t="str">
        <f t="shared" si="12"/>
        <v/>
      </c>
      <c r="R127" s="222" t="str">
        <f t="shared" si="13"/>
        <v/>
      </c>
      <c r="S127" s="223" t="str">
        <f t="shared" si="14"/>
        <v/>
      </c>
      <c r="T127" s="224">
        <f t="shared" si="16"/>
        <v>0</v>
      </c>
      <c r="U127" s="161" t="str">
        <f>IF('（別紙2-12）3月1日～3月31日'!AI127&gt;15,"×","")</f>
        <v/>
      </c>
      <c r="V127" s="158" t="str">
        <f>IF('（別紙１）チェックリスト'!$B$43="",IF('（別紙2-12）3月1日～3月31日'!AI127&gt;10,"×",""),"")</f>
        <v/>
      </c>
      <c r="W127" s="158" t="str">
        <f>IF(C127="○",IF('（別紙2-12）3月1日～3月31日'!AI127&lt;=7,"","×"),"")</f>
        <v/>
      </c>
      <c r="X127" s="162" t="str">
        <f t="shared" si="15"/>
        <v/>
      </c>
    </row>
    <row r="128" spans="1:24" s="112" customFormat="1" ht="30" customHeight="1" thickBot="1" x14ac:dyDescent="0.45">
      <c r="A128" s="37">
        <v>115</v>
      </c>
      <c r="B128" s="104" t="str">
        <f>IF('（別紙2-12）3月1日～3月31日'!B128="","",'（別紙2-12）3月1日～3月31日'!B128)</f>
        <v/>
      </c>
      <c r="C128" s="235" t="str">
        <f>IF((COUNTA('（別紙2-1）4月1日～4月30日'!C128)+COUNTA('（別紙2-5）5月1日～5月31日'!C128)+COUNTA('（別紙2-6）6月1日～6月30日'!C128)+COUNTA('（別紙2-7）7月1日～7月31日'!C128)+COUNTA('（別紙2-8）8月1日～8月31日'!C128)+COUNTA('（別紙2-9）9月1日～9月30日'!C128)+COUNTA('（別紙2-7）10月1日～10月31日'!C128)+COUNTA('（別紙2-8）11月1日～11月30日'!C128)+COUNTA('（別紙2-9）12月1日～12月31日'!C128)+COUNTA('（別紙2-10）1月1日～1月31日'!C128)+COUNTA('（別紙2-11）2月1日～2月29日'!C128)+COUNTA('（別紙2-12）3月1日～3月31日'!C128))&gt;0,"○","")</f>
        <v/>
      </c>
      <c r="D128" s="209">
        <f>SUM('（別紙2-1）4月1日～4月30日'!$D128:$AG128)</f>
        <v>0</v>
      </c>
      <c r="E128" s="209">
        <f>SUM('（別紙2-5）5月1日～5月31日'!$D128:$AH128)</f>
        <v>0</v>
      </c>
      <c r="F128" s="209">
        <f>SUM('（別紙2-6）6月1日～6月30日'!$D128:$AG128)</f>
        <v>0</v>
      </c>
      <c r="G128" s="209">
        <f>SUM('（別紙2-7）7月1日～7月31日'!$D128:$AH128)</f>
        <v>0</v>
      </c>
      <c r="H128" s="209">
        <f>SUM('（別紙2-8）8月1日～8月31日'!$D128:$AH128)</f>
        <v>0</v>
      </c>
      <c r="I128" s="209">
        <f>SUM('（別紙2-9）9月1日～9月30日'!$D128:$AG128)</f>
        <v>0</v>
      </c>
      <c r="J128" s="209">
        <f>SUM('（別紙2-7）10月1日～10月31日'!$D128:$AH128)</f>
        <v>0</v>
      </c>
      <c r="K128" s="209">
        <f>SUM('（別紙2-8）11月1日～11月30日'!$D128:$AG128)</f>
        <v>0</v>
      </c>
      <c r="L128" s="209">
        <f>SUM('（別紙2-9）12月1日～12月31日'!$D128:$AH128)</f>
        <v>0</v>
      </c>
      <c r="M128" s="209">
        <f>SUM('（別紙2-10）1月1日～1月31日'!$D128:$AH128)</f>
        <v>0</v>
      </c>
      <c r="N128" s="209">
        <f>SUM('（別紙2-11）2月1日～2月29日'!$D128:$AF128)</f>
        <v>0</v>
      </c>
      <c r="O128" s="209">
        <f>SUM('（別紙2-12）3月1日～3月31日'!$D128:$AG128)</f>
        <v>0</v>
      </c>
      <c r="P128" s="210">
        <f t="shared" si="11"/>
        <v>0</v>
      </c>
      <c r="Q128" s="211" t="str">
        <f t="shared" si="12"/>
        <v/>
      </c>
      <c r="R128" s="211" t="str">
        <f t="shared" si="13"/>
        <v/>
      </c>
      <c r="S128" s="212" t="str">
        <f t="shared" si="14"/>
        <v/>
      </c>
      <c r="T128" s="213">
        <f t="shared" si="16"/>
        <v>0</v>
      </c>
      <c r="U128" s="175" t="str">
        <f>IF('（別紙2-12）3月1日～3月31日'!AI128&gt;15,"×","")</f>
        <v/>
      </c>
      <c r="V128" s="176" t="str">
        <f>IF('（別紙１）チェックリスト'!$B$43="",IF('（別紙2-12）3月1日～3月31日'!AI128&gt;10,"×",""),"")</f>
        <v/>
      </c>
      <c r="W128" s="176" t="str">
        <f>IF(C128="○",IF('（別紙2-12）3月1日～3月31日'!AI128&lt;=7,"","×"),"")</f>
        <v/>
      </c>
      <c r="X128" s="177" t="str">
        <f t="shared" si="15"/>
        <v/>
      </c>
    </row>
    <row r="129" spans="1:24" s="112" customFormat="1" ht="30" customHeight="1" x14ac:dyDescent="0.4">
      <c r="A129" s="64">
        <v>116</v>
      </c>
      <c r="B129" s="105" t="str">
        <f>IF('（別紙2-12）3月1日～3月31日'!B129="","",'（別紙2-12）3月1日～3月31日'!B129)</f>
        <v/>
      </c>
      <c r="C129" s="196" t="str">
        <f>IF((COUNTA('（別紙2-1）4月1日～4月30日'!C129)+COUNTA('（別紙2-5）5月1日～5月31日'!C129)+COUNTA('（別紙2-6）6月1日～6月30日'!C129)+COUNTA('（別紙2-7）7月1日～7月31日'!C129)+COUNTA('（別紙2-8）8月1日～8月31日'!C129)+COUNTA('（別紙2-9）9月1日～9月30日'!C129)+COUNTA('（別紙2-7）10月1日～10月31日'!C129)+COUNTA('（別紙2-8）11月1日～11月30日'!C129)+COUNTA('（別紙2-9）12月1日～12月31日'!C129)+COUNTA('（別紙2-10）1月1日～1月31日'!C129)+COUNTA('（別紙2-11）2月1日～2月29日'!C129)+COUNTA('（別紙2-12）3月1日～3月31日'!C129))&gt;0,"○","")</f>
        <v/>
      </c>
      <c r="D129" s="230">
        <f>SUM('（別紙2-1）4月1日～4月30日'!$D129:$AG129)</f>
        <v>0</v>
      </c>
      <c r="E129" s="230">
        <f>SUM('（別紙2-5）5月1日～5月31日'!$D129:$AH129)</f>
        <v>0</v>
      </c>
      <c r="F129" s="230">
        <f>SUM('（別紙2-6）6月1日～6月30日'!$D129:$AG129)</f>
        <v>0</v>
      </c>
      <c r="G129" s="230">
        <f>SUM('（別紙2-7）7月1日～7月31日'!$D129:$AH129)</f>
        <v>0</v>
      </c>
      <c r="H129" s="230">
        <f>SUM('（別紙2-8）8月1日～8月31日'!$D129:$AH129)</f>
        <v>0</v>
      </c>
      <c r="I129" s="230">
        <f>SUM('（別紙2-9）9月1日～9月30日'!$D129:$AG129)</f>
        <v>0</v>
      </c>
      <c r="J129" s="230">
        <f>SUM('（別紙2-7）10月1日～10月31日'!$D129:$AH129)</f>
        <v>0</v>
      </c>
      <c r="K129" s="230">
        <f>SUM('（別紙2-8）11月1日～11月30日'!$D129:$AG129)</f>
        <v>0</v>
      </c>
      <c r="L129" s="230">
        <f>SUM('（別紙2-9）12月1日～12月31日'!$D129:$AH129)</f>
        <v>0</v>
      </c>
      <c r="M129" s="230">
        <f>SUM('（別紙2-10）1月1日～1月31日'!$D129:$AH129)</f>
        <v>0</v>
      </c>
      <c r="N129" s="230">
        <f>SUM('（別紙2-11）2月1日～2月29日'!$D129:$AF129)</f>
        <v>0</v>
      </c>
      <c r="O129" s="230">
        <f>SUM('（別紙2-12）3月1日～3月31日'!$D129:$AG129)</f>
        <v>0</v>
      </c>
      <c r="P129" s="231">
        <f t="shared" si="11"/>
        <v>0</v>
      </c>
      <c r="Q129" s="232" t="str">
        <f t="shared" si="12"/>
        <v/>
      </c>
      <c r="R129" s="232" t="str">
        <f t="shared" si="13"/>
        <v/>
      </c>
      <c r="S129" s="233" t="str">
        <f t="shared" si="14"/>
        <v/>
      </c>
      <c r="T129" s="234">
        <f t="shared" si="16"/>
        <v>0</v>
      </c>
      <c r="U129" s="178" t="str">
        <f>IF('（別紙2-12）3月1日～3月31日'!AI129&gt;15,"×","")</f>
        <v/>
      </c>
      <c r="V129" s="179" t="str">
        <f>IF('（別紙１）チェックリスト'!$B$43="",IF('（別紙2-12）3月1日～3月31日'!AI129&gt;10,"×",""),"")</f>
        <v/>
      </c>
      <c r="W129" s="179" t="str">
        <f>IF(C129="○",IF('（別紙2-12）3月1日～3月31日'!AI129&lt;=7,"","×"),"")</f>
        <v/>
      </c>
      <c r="X129" s="180" t="str">
        <f t="shared" si="15"/>
        <v/>
      </c>
    </row>
    <row r="130" spans="1:24" s="112" customFormat="1" ht="30" customHeight="1" x14ac:dyDescent="0.4">
      <c r="A130" s="35">
        <v>117</v>
      </c>
      <c r="B130" s="103" t="str">
        <f>IF('（別紙2-12）3月1日～3月31日'!B130="","",'（別紙2-12）3月1日～3月31日'!B130)</f>
        <v/>
      </c>
      <c r="C130" s="202" t="str">
        <f>IF((COUNTA('（別紙2-1）4月1日～4月30日'!C130)+COUNTA('（別紙2-5）5月1日～5月31日'!C130)+COUNTA('（別紙2-6）6月1日～6月30日'!C130)+COUNTA('（別紙2-7）7月1日～7月31日'!C130)+COUNTA('（別紙2-8）8月1日～8月31日'!C130)+COUNTA('（別紙2-9）9月1日～9月30日'!C130)+COUNTA('（別紙2-7）10月1日～10月31日'!C130)+COUNTA('（別紙2-8）11月1日～11月30日'!C130)+COUNTA('（別紙2-9）12月1日～12月31日'!C130)+COUNTA('（別紙2-10）1月1日～1月31日'!C130)+COUNTA('（別紙2-11）2月1日～2月29日'!C130)+COUNTA('（別紙2-12）3月1日～3月31日'!C130))&gt;0,"○","")</f>
        <v/>
      </c>
      <c r="D130" s="220">
        <f>SUM('（別紙2-1）4月1日～4月30日'!$D130:$AG130)</f>
        <v>0</v>
      </c>
      <c r="E130" s="220">
        <f>SUM('（別紙2-5）5月1日～5月31日'!$D130:$AH130)</f>
        <v>0</v>
      </c>
      <c r="F130" s="220">
        <f>SUM('（別紙2-6）6月1日～6月30日'!$D130:$AG130)</f>
        <v>0</v>
      </c>
      <c r="G130" s="220">
        <f>SUM('（別紙2-7）7月1日～7月31日'!$D130:$AH130)</f>
        <v>0</v>
      </c>
      <c r="H130" s="220">
        <f>SUM('（別紙2-8）8月1日～8月31日'!$D130:$AH130)</f>
        <v>0</v>
      </c>
      <c r="I130" s="220">
        <f>SUM('（別紙2-9）9月1日～9月30日'!$D130:$AG130)</f>
        <v>0</v>
      </c>
      <c r="J130" s="220">
        <f>SUM('（別紙2-7）10月1日～10月31日'!$D130:$AH130)</f>
        <v>0</v>
      </c>
      <c r="K130" s="220">
        <f>SUM('（別紙2-8）11月1日～11月30日'!$D130:$AG130)</f>
        <v>0</v>
      </c>
      <c r="L130" s="220">
        <f>SUM('（別紙2-9）12月1日～12月31日'!$D130:$AH130)</f>
        <v>0</v>
      </c>
      <c r="M130" s="220">
        <f>SUM('（別紙2-10）1月1日～1月31日'!$D130:$AH130)</f>
        <v>0</v>
      </c>
      <c r="N130" s="220">
        <f>SUM('（別紙2-11）2月1日～2月29日'!$D130:$AF130)</f>
        <v>0</v>
      </c>
      <c r="O130" s="220">
        <f>SUM('（別紙2-12）3月1日～3月31日'!$D130:$AG130)</f>
        <v>0</v>
      </c>
      <c r="P130" s="221">
        <f t="shared" si="11"/>
        <v>0</v>
      </c>
      <c r="Q130" s="222" t="str">
        <f t="shared" si="12"/>
        <v/>
      </c>
      <c r="R130" s="222" t="str">
        <f t="shared" si="13"/>
        <v/>
      </c>
      <c r="S130" s="223" t="str">
        <f t="shared" si="14"/>
        <v/>
      </c>
      <c r="T130" s="224">
        <f t="shared" si="16"/>
        <v>0</v>
      </c>
      <c r="U130" s="161" t="str">
        <f>IF('（別紙2-12）3月1日～3月31日'!AI130&gt;15,"×","")</f>
        <v/>
      </c>
      <c r="V130" s="158" t="str">
        <f>IF('（別紙１）チェックリスト'!$B$43="",IF('（別紙2-12）3月1日～3月31日'!AI130&gt;10,"×",""),"")</f>
        <v/>
      </c>
      <c r="W130" s="158" t="str">
        <f>IF(C130="○",IF('（別紙2-12）3月1日～3月31日'!AI130&lt;=7,"","×"),"")</f>
        <v/>
      </c>
      <c r="X130" s="162" t="str">
        <f t="shared" si="15"/>
        <v/>
      </c>
    </row>
    <row r="131" spans="1:24" s="112" customFormat="1" ht="30" customHeight="1" x14ac:dyDescent="0.4">
      <c r="A131" s="35">
        <v>118</v>
      </c>
      <c r="B131" s="103" t="str">
        <f>IF('（別紙2-12）3月1日～3月31日'!B131="","",'（別紙2-12）3月1日～3月31日'!B131)</f>
        <v/>
      </c>
      <c r="C131" s="202" t="str">
        <f>IF((COUNTA('（別紙2-1）4月1日～4月30日'!C131)+COUNTA('（別紙2-5）5月1日～5月31日'!C131)+COUNTA('（別紙2-6）6月1日～6月30日'!C131)+COUNTA('（別紙2-7）7月1日～7月31日'!C131)+COUNTA('（別紙2-8）8月1日～8月31日'!C131)+COUNTA('（別紙2-9）9月1日～9月30日'!C131)+COUNTA('（別紙2-7）10月1日～10月31日'!C131)+COUNTA('（別紙2-8）11月1日～11月30日'!C131)+COUNTA('（別紙2-9）12月1日～12月31日'!C131)+COUNTA('（別紙2-10）1月1日～1月31日'!C131)+COUNTA('（別紙2-11）2月1日～2月29日'!C131)+COUNTA('（別紙2-12）3月1日～3月31日'!C131))&gt;0,"○","")</f>
        <v/>
      </c>
      <c r="D131" s="220">
        <f>SUM('（別紙2-1）4月1日～4月30日'!$D131:$AG131)</f>
        <v>0</v>
      </c>
      <c r="E131" s="220">
        <f>SUM('（別紙2-5）5月1日～5月31日'!$D131:$AH131)</f>
        <v>0</v>
      </c>
      <c r="F131" s="220">
        <f>SUM('（別紙2-6）6月1日～6月30日'!$D131:$AG131)</f>
        <v>0</v>
      </c>
      <c r="G131" s="220">
        <f>SUM('（別紙2-7）7月1日～7月31日'!$D131:$AH131)</f>
        <v>0</v>
      </c>
      <c r="H131" s="220">
        <f>SUM('（別紙2-8）8月1日～8月31日'!$D131:$AH131)</f>
        <v>0</v>
      </c>
      <c r="I131" s="220">
        <f>SUM('（別紙2-9）9月1日～9月30日'!$D131:$AG131)</f>
        <v>0</v>
      </c>
      <c r="J131" s="220">
        <f>SUM('（別紙2-7）10月1日～10月31日'!$D131:$AH131)</f>
        <v>0</v>
      </c>
      <c r="K131" s="220">
        <f>SUM('（別紙2-8）11月1日～11月30日'!$D131:$AG131)</f>
        <v>0</v>
      </c>
      <c r="L131" s="220">
        <f>SUM('（別紙2-9）12月1日～12月31日'!$D131:$AH131)</f>
        <v>0</v>
      </c>
      <c r="M131" s="220">
        <f>SUM('（別紙2-10）1月1日～1月31日'!$D131:$AH131)</f>
        <v>0</v>
      </c>
      <c r="N131" s="220">
        <f>SUM('（別紙2-11）2月1日～2月29日'!$D131:$AF131)</f>
        <v>0</v>
      </c>
      <c r="O131" s="220">
        <f>SUM('（別紙2-12）3月1日～3月31日'!$D131:$AG131)</f>
        <v>0</v>
      </c>
      <c r="P131" s="221">
        <f t="shared" si="11"/>
        <v>0</v>
      </c>
      <c r="Q131" s="222" t="str">
        <f t="shared" si="12"/>
        <v/>
      </c>
      <c r="R131" s="222" t="str">
        <f t="shared" si="13"/>
        <v/>
      </c>
      <c r="S131" s="223" t="str">
        <f t="shared" si="14"/>
        <v/>
      </c>
      <c r="T131" s="224">
        <f t="shared" si="16"/>
        <v>0</v>
      </c>
      <c r="U131" s="161" t="str">
        <f>IF('（別紙2-12）3月1日～3月31日'!AI131&gt;15,"×","")</f>
        <v/>
      </c>
      <c r="V131" s="158" t="str">
        <f>IF('（別紙１）チェックリスト'!$B$43="",IF('（別紙2-12）3月1日～3月31日'!AI131&gt;10,"×",""),"")</f>
        <v/>
      </c>
      <c r="W131" s="158" t="str">
        <f>IF(C131="○",IF('（別紙2-12）3月1日～3月31日'!AI131&lt;=7,"","×"),"")</f>
        <v/>
      </c>
      <c r="X131" s="162" t="str">
        <f t="shared" si="15"/>
        <v/>
      </c>
    </row>
    <row r="132" spans="1:24" s="112" customFormat="1" ht="30" customHeight="1" x14ac:dyDescent="0.4">
      <c r="A132" s="35">
        <v>119</v>
      </c>
      <c r="B132" s="103" t="str">
        <f>IF('（別紙2-12）3月1日～3月31日'!B132="","",'（別紙2-12）3月1日～3月31日'!B132)</f>
        <v/>
      </c>
      <c r="C132" s="202" t="str">
        <f>IF((COUNTA('（別紙2-1）4月1日～4月30日'!C132)+COUNTA('（別紙2-5）5月1日～5月31日'!C132)+COUNTA('（別紙2-6）6月1日～6月30日'!C132)+COUNTA('（別紙2-7）7月1日～7月31日'!C132)+COUNTA('（別紙2-8）8月1日～8月31日'!C132)+COUNTA('（別紙2-9）9月1日～9月30日'!C132)+COUNTA('（別紙2-7）10月1日～10月31日'!C132)+COUNTA('（別紙2-8）11月1日～11月30日'!C132)+COUNTA('（別紙2-9）12月1日～12月31日'!C132)+COUNTA('（別紙2-10）1月1日～1月31日'!C132)+COUNTA('（別紙2-11）2月1日～2月29日'!C132)+COUNTA('（別紙2-12）3月1日～3月31日'!C132))&gt;0,"○","")</f>
        <v/>
      </c>
      <c r="D132" s="220">
        <f>SUM('（別紙2-1）4月1日～4月30日'!$D132:$AG132)</f>
        <v>0</v>
      </c>
      <c r="E132" s="220">
        <f>SUM('（別紙2-5）5月1日～5月31日'!$D132:$AH132)</f>
        <v>0</v>
      </c>
      <c r="F132" s="220">
        <f>SUM('（別紙2-6）6月1日～6月30日'!$D132:$AG132)</f>
        <v>0</v>
      </c>
      <c r="G132" s="220">
        <f>SUM('（別紙2-7）7月1日～7月31日'!$D132:$AH132)</f>
        <v>0</v>
      </c>
      <c r="H132" s="220">
        <f>SUM('（別紙2-8）8月1日～8月31日'!$D132:$AH132)</f>
        <v>0</v>
      </c>
      <c r="I132" s="220">
        <f>SUM('（別紙2-9）9月1日～9月30日'!$D132:$AG132)</f>
        <v>0</v>
      </c>
      <c r="J132" s="220">
        <f>SUM('（別紙2-7）10月1日～10月31日'!$D132:$AH132)</f>
        <v>0</v>
      </c>
      <c r="K132" s="220">
        <f>SUM('（別紙2-8）11月1日～11月30日'!$D132:$AG132)</f>
        <v>0</v>
      </c>
      <c r="L132" s="220">
        <f>SUM('（別紙2-9）12月1日～12月31日'!$D132:$AH132)</f>
        <v>0</v>
      </c>
      <c r="M132" s="220">
        <f>SUM('（別紙2-10）1月1日～1月31日'!$D132:$AH132)</f>
        <v>0</v>
      </c>
      <c r="N132" s="220">
        <f>SUM('（別紙2-11）2月1日～2月29日'!$D132:$AF132)</f>
        <v>0</v>
      </c>
      <c r="O132" s="220">
        <f>SUM('（別紙2-12）3月1日～3月31日'!$D132:$AG132)</f>
        <v>0</v>
      </c>
      <c r="P132" s="221">
        <f t="shared" si="11"/>
        <v>0</v>
      </c>
      <c r="Q132" s="222" t="str">
        <f t="shared" si="12"/>
        <v/>
      </c>
      <c r="R132" s="222" t="str">
        <f t="shared" si="13"/>
        <v/>
      </c>
      <c r="S132" s="223" t="str">
        <f t="shared" si="14"/>
        <v/>
      </c>
      <c r="T132" s="224">
        <f t="shared" si="16"/>
        <v>0</v>
      </c>
      <c r="U132" s="161" t="str">
        <f>IF('（別紙2-12）3月1日～3月31日'!AI132&gt;15,"×","")</f>
        <v/>
      </c>
      <c r="V132" s="158" t="str">
        <f>IF('（別紙１）チェックリスト'!$B$43="",IF('（別紙2-12）3月1日～3月31日'!AI132&gt;10,"×",""),"")</f>
        <v/>
      </c>
      <c r="W132" s="158" t="str">
        <f>IF(C132="○",IF('（別紙2-12）3月1日～3月31日'!AI132&lt;=7,"","×"),"")</f>
        <v/>
      </c>
      <c r="X132" s="162" t="str">
        <f t="shared" si="15"/>
        <v/>
      </c>
    </row>
    <row r="133" spans="1:24" s="112" customFormat="1" ht="30" customHeight="1" thickBot="1" x14ac:dyDescent="0.45">
      <c r="A133" s="35">
        <v>120</v>
      </c>
      <c r="B133" s="104" t="str">
        <f>IF('（別紙2-12）3月1日～3月31日'!B133="","",'（別紙2-12）3月1日～3月31日'!B133)</f>
        <v/>
      </c>
      <c r="C133" s="235" t="str">
        <f>IF((COUNTA('（別紙2-1）4月1日～4月30日'!C133)+COUNTA('（別紙2-5）5月1日～5月31日'!C133)+COUNTA('（別紙2-6）6月1日～6月30日'!C133)+COUNTA('（別紙2-7）7月1日～7月31日'!C133)+COUNTA('（別紙2-8）8月1日～8月31日'!C133)+COUNTA('（別紙2-9）9月1日～9月30日'!C133)+COUNTA('（別紙2-7）10月1日～10月31日'!C133)+COUNTA('（別紙2-8）11月1日～11月30日'!C133)+COUNTA('（別紙2-9）12月1日～12月31日'!C133)+COUNTA('（別紙2-10）1月1日～1月31日'!C133)+COUNTA('（別紙2-11）2月1日～2月29日'!C133)+COUNTA('（別紙2-12）3月1日～3月31日'!C133))&gt;0,"○","")</f>
        <v/>
      </c>
      <c r="D133" s="220">
        <f>SUM('（別紙2-1）4月1日～4月30日'!$D133:$AG133)</f>
        <v>0</v>
      </c>
      <c r="E133" s="220">
        <f>SUM('（別紙2-5）5月1日～5月31日'!$D133:$AH133)</f>
        <v>0</v>
      </c>
      <c r="F133" s="220">
        <f>SUM('（別紙2-6）6月1日～6月30日'!$D133:$AG133)</f>
        <v>0</v>
      </c>
      <c r="G133" s="220">
        <f>SUM('（別紙2-7）7月1日～7月31日'!$D133:$AH133)</f>
        <v>0</v>
      </c>
      <c r="H133" s="220">
        <f>SUM('（別紙2-8）8月1日～8月31日'!$D133:$AH133)</f>
        <v>0</v>
      </c>
      <c r="I133" s="220">
        <f>SUM('（別紙2-9）9月1日～9月30日'!$D133:$AG133)</f>
        <v>0</v>
      </c>
      <c r="J133" s="220">
        <f>SUM('（別紙2-7）10月1日～10月31日'!$D133:$AH133)</f>
        <v>0</v>
      </c>
      <c r="K133" s="220">
        <f>SUM('（別紙2-8）11月1日～11月30日'!$D133:$AG133)</f>
        <v>0</v>
      </c>
      <c r="L133" s="220">
        <f>SUM('（別紙2-9）12月1日～12月31日'!$D133:$AH133)</f>
        <v>0</v>
      </c>
      <c r="M133" s="220">
        <f>SUM('（別紙2-10）1月1日～1月31日'!$D133:$AH133)</f>
        <v>0</v>
      </c>
      <c r="N133" s="220">
        <f>SUM('（別紙2-11）2月1日～2月29日'!$D133:$AF133)</f>
        <v>0</v>
      </c>
      <c r="O133" s="220">
        <f>SUM('（別紙2-12）3月1日～3月31日'!$D133:$AG133)</f>
        <v>0</v>
      </c>
      <c r="P133" s="221">
        <f t="shared" si="11"/>
        <v>0</v>
      </c>
      <c r="Q133" s="222" t="str">
        <f t="shared" si="12"/>
        <v/>
      </c>
      <c r="R133" s="222" t="str">
        <f t="shared" si="13"/>
        <v/>
      </c>
      <c r="S133" s="223" t="str">
        <f t="shared" si="14"/>
        <v/>
      </c>
      <c r="T133" s="224">
        <f t="shared" si="16"/>
        <v>0</v>
      </c>
      <c r="U133" s="165" t="str">
        <f>IF('（別紙2-12）3月1日～3月31日'!AI133&gt;15,"×","")</f>
        <v/>
      </c>
      <c r="V133" s="166" t="str">
        <f>IF('（別紙１）チェックリスト'!$B$43="",IF('（別紙2-12）3月1日～3月31日'!AI133&gt;10,"×",""),"")</f>
        <v/>
      </c>
      <c r="W133" s="166" t="str">
        <f>IF(C133="○",IF('（別紙2-12）3月1日～3月31日'!AI133&lt;=7,"","×"),"")</f>
        <v/>
      </c>
      <c r="X133" s="167" t="str">
        <f t="shared" si="15"/>
        <v/>
      </c>
    </row>
    <row r="134" spans="1:24" s="112" customFormat="1" ht="30" customHeight="1" x14ac:dyDescent="0.4">
      <c r="A134" s="71">
        <v>121</v>
      </c>
      <c r="B134" s="105" t="str">
        <f>IF('（別紙2-12）3月1日～3月31日'!B134="","",'（別紙2-12）3月1日～3月31日'!B134)</f>
        <v/>
      </c>
      <c r="C134" s="196" t="str">
        <f>IF((COUNTA('（別紙2-1）4月1日～4月30日'!C134)+COUNTA('（別紙2-5）5月1日～5月31日'!C134)+COUNTA('（別紙2-6）6月1日～6月30日'!C134)+COUNTA('（別紙2-7）7月1日～7月31日'!C134)+COUNTA('（別紙2-8）8月1日～8月31日'!C134)+COUNTA('（別紙2-9）9月1日～9月30日'!C134)+COUNTA('（別紙2-7）10月1日～10月31日'!C134)+COUNTA('（別紙2-8）11月1日～11月30日'!C134)+COUNTA('（別紙2-9）12月1日～12月31日'!C134)+COUNTA('（別紙2-10）1月1日～1月31日'!C134)+COUNTA('（別紙2-11）2月1日～2月29日'!C134)+COUNTA('（別紙2-12）3月1日～3月31日'!C134))&gt;0,"○","")</f>
        <v/>
      </c>
      <c r="D134" s="225">
        <f>SUM('（別紙2-1）4月1日～4月30日'!$D134:$AG134)</f>
        <v>0</v>
      </c>
      <c r="E134" s="225">
        <f>SUM('（別紙2-5）5月1日～5月31日'!$D134:$AH134)</f>
        <v>0</v>
      </c>
      <c r="F134" s="225">
        <f>SUM('（別紙2-6）6月1日～6月30日'!$D134:$AG134)</f>
        <v>0</v>
      </c>
      <c r="G134" s="225">
        <f>SUM('（別紙2-7）7月1日～7月31日'!$D134:$AH134)</f>
        <v>0</v>
      </c>
      <c r="H134" s="225">
        <f>SUM('（別紙2-8）8月1日～8月31日'!$D134:$AH134)</f>
        <v>0</v>
      </c>
      <c r="I134" s="225">
        <f>SUM('（別紙2-9）9月1日～9月30日'!$D134:$AG134)</f>
        <v>0</v>
      </c>
      <c r="J134" s="225">
        <f>SUM('（別紙2-7）10月1日～10月31日'!$D134:$AH134)</f>
        <v>0</v>
      </c>
      <c r="K134" s="225">
        <f>SUM('（別紙2-8）11月1日～11月30日'!$D134:$AG134)</f>
        <v>0</v>
      </c>
      <c r="L134" s="225">
        <f>SUM('（別紙2-9）12月1日～12月31日'!$D134:$AH134)</f>
        <v>0</v>
      </c>
      <c r="M134" s="225">
        <f>SUM('（別紙2-10）1月1日～1月31日'!$D134:$AH134)</f>
        <v>0</v>
      </c>
      <c r="N134" s="225">
        <f>SUM('（別紙2-11）2月1日～2月29日'!$D134:$AF134)</f>
        <v>0</v>
      </c>
      <c r="O134" s="225">
        <f>SUM('（別紙2-12）3月1日～3月31日'!$D134:$AG134)</f>
        <v>0</v>
      </c>
      <c r="P134" s="226">
        <f t="shared" si="11"/>
        <v>0</v>
      </c>
      <c r="Q134" s="227" t="str">
        <f t="shared" si="12"/>
        <v/>
      </c>
      <c r="R134" s="227" t="str">
        <f t="shared" si="13"/>
        <v/>
      </c>
      <c r="S134" s="228" t="str">
        <f t="shared" si="14"/>
        <v/>
      </c>
      <c r="T134" s="229">
        <f t="shared" si="16"/>
        <v>0</v>
      </c>
      <c r="U134" s="172" t="str">
        <f>IF('（別紙2-12）3月1日～3月31日'!AI134&gt;15,"×","")</f>
        <v/>
      </c>
      <c r="V134" s="173" t="str">
        <f>IF('（別紙１）チェックリスト'!$B$43="",IF('（別紙2-12）3月1日～3月31日'!AI134&gt;10,"×",""),"")</f>
        <v/>
      </c>
      <c r="W134" s="173" t="str">
        <f>IF(C134="○",IF('（別紙2-12）3月1日～3月31日'!AI134&lt;=7,"","×"),"")</f>
        <v/>
      </c>
      <c r="X134" s="174" t="str">
        <f t="shared" si="15"/>
        <v/>
      </c>
    </row>
    <row r="135" spans="1:24" s="112" customFormat="1" ht="30" customHeight="1" x14ac:dyDescent="0.4">
      <c r="A135" s="35">
        <v>122</v>
      </c>
      <c r="B135" s="103" t="str">
        <f>IF('（別紙2-12）3月1日～3月31日'!B135="","",'（別紙2-12）3月1日～3月31日'!B135)</f>
        <v/>
      </c>
      <c r="C135" s="202" t="str">
        <f>IF((COUNTA('（別紙2-1）4月1日～4月30日'!C135)+COUNTA('（別紙2-5）5月1日～5月31日'!C135)+COUNTA('（別紙2-6）6月1日～6月30日'!C135)+COUNTA('（別紙2-7）7月1日～7月31日'!C135)+COUNTA('（別紙2-8）8月1日～8月31日'!C135)+COUNTA('（別紙2-9）9月1日～9月30日'!C135)+COUNTA('（別紙2-7）10月1日～10月31日'!C135)+COUNTA('（別紙2-8）11月1日～11月30日'!C135)+COUNTA('（別紙2-9）12月1日～12月31日'!C135)+COUNTA('（別紙2-10）1月1日～1月31日'!C135)+COUNTA('（別紙2-11）2月1日～2月29日'!C135)+COUNTA('（別紙2-12）3月1日～3月31日'!C135))&gt;0,"○","")</f>
        <v/>
      </c>
      <c r="D135" s="220">
        <f>SUM('（別紙2-1）4月1日～4月30日'!$D135:$AG135)</f>
        <v>0</v>
      </c>
      <c r="E135" s="220">
        <f>SUM('（別紙2-5）5月1日～5月31日'!$D135:$AH135)</f>
        <v>0</v>
      </c>
      <c r="F135" s="220">
        <f>SUM('（別紙2-6）6月1日～6月30日'!$D135:$AG135)</f>
        <v>0</v>
      </c>
      <c r="G135" s="220">
        <f>SUM('（別紙2-7）7月1日～7月31日'!$D135:$AH135)</f>
        <v>0</v>
      </c>
      <c r="H135" s="220">
        <f>SUM('（別紙2-8）8月1日～8月31日'!$D135:$AH135)</f>
        <v>0</v>
      </c>
      <c r="I135" s="220">
        <f>SUM('（別紙2-9）9月1日～9月30日'!$D135:$AG135)</f>
        <v>0</v>
      </c>
      <c r="J135" s="220">
        <f>SUM('（別紙2-7）10月1日～10月31日'!$D135:$AH135)</f>
        <v>0</v>
      </c>
      <c r="K135" s="220">
        <f>SUM('（別紙2-8）11月1日～11月30日'!$D135:$AG135)</f>
        <v>0</v>
      </c>
      <c r="L135" s="220">
        <f>SUM('（別紙2-9）12月1日～12月31日'!$D135:$AH135)</f>
        <v>0</v>
      </c>
      <c r="M135" s="220">
        <f>SUM('（別紙2-10）1月1日～1月31日'!$D135:$AH135)</f>
        <v>0</v>
      </c>
      <c r="N135" s="220">
        <f>SUM('（別紙2-11）2月1日～2月29日'!$D135:$AF135)</f>
        <v>0</v>
      </c>
      <c r="O135" s="220">
        <f>SUM('（別紙2-12）3月1日～3月31日'!$D135:$AG135)</f>
        <v>0</v>
      </c>
      <c r="P135" s="221">
        <f t="shared" si="11"/>
        <v>0</v>
      </c>
      <c r="Q135" s="222" t="str">
        <f t="shared" si="12"/>
        <v/>
      </c>
      <c r="R135" s="222" t="str">
        <f t="shared" si="13"/>
        <v/>
      </c>
      <c r="S135" s="223" t="str">
        <f t="shared" si="14"/>
        <v/>
      </c>
      <c r="T135" s="224">
        <f t="shared" si="16"/>
        <v>0</v>
      </c>
      <c r="U135" s="161" t="str">
        <f>IF('（別紙2-12）3月1日～3月31日'!AI135&gt;15,"×","")</f>
        <v/>
      </c>
      <c r="V135" s="158" t="str">
        <f>IF('（別紙１）チェックリスト'!$B$43="",IF('（別紙2-12）3月1日～3月31日'!AI135&gt;10,"×",""),"")</f>
        <v/>
      </c>
      <c r="W135" s="158" t="str">
        <f>IF(C135="○",IF('（別紙2-12）3月1日～3月31日'!AI135&lt;=7,"","×"),"")</f>
        <v/>
      </c>
      <c r="X135" s="162" t="str">
        <f t="shared" si="15"/>
        <v/>
      </c>
    </row>
    <row r="136" spans="1:24" s="112" customFormat="1" ht="30" customHeight="1" x14ac:dyDescent="0.4">
      <c r="A136" s="35">
        <v>123</v>
      </c>
      <c r="B136" s="103" t="str">
        <f>IF('（別紙2-12）3月1日～3月31日'!B136="","",'（別紙2-12）3月1日～3月31日'!B136)</f>
        <v/>
      </c>
      <c r="C136" s="202" t="str">
        <f>IF((COUNTA('（別紙2-1）4月1日～4月30日'!C136)+COUNTA('（別紙2-5）5月1日～5月31日'!C136)+COUNTA('（別紙2-6）6月1日～6月30日'!C136)+COUNTA('（別紙2-7）7月1日～7月31日'!C136)+COUNTA('（別紙2-8）8月1日～8月31日'!C136)+COUNTA('（別紙2-9）9月1日～9月30日'!C136)+COUNTA('（別紙2-7）10月1日～10月31日'!C136)+COUNTA('（別紙2-8）11月1日～11月30日'!C136)+COUNTA('（別紙2-9）12月1日～12月31日'!C136)+COUNTA('（別紙2-10）1月1日～1月31日'!C136)+COUNTA('（別紙2-11）2月1日～2月29日'!C136)+COUNTA('（別紙2-12）3月1日～3月31日'!C136))&gt;0,"○","")</f>
        <v/>
      </c>
      <c r="D136" s="220">
        <f>SUM('（別紙2-1）4月1日～4月30日'!$D136:$AG136)</f>
        <v>0</v>
      </c>
      <c r="E136" s="220">
        <f>SUM('（別紙2-5）5月1日～5月31日'!$D136:$AH136)</f>
        <v>0</v>
      </c>
      <c r="F136" s="220">
        <f>SUM('（別紙2-6）6月1日～6月30日'!$D136:$AG136)</f>
        <v>0</v>
      </c>
      <c r="G136" s="220">
        <f>SUM('（別紙2-7）7月1日～7月31日'!$D136:$AH136)</f>
        <v>0</v>
      </c>
      <c r="H136" s="220">
        <f>SUM('（別紙2-8）8月1日～8月31日'!$D136:$AH136)</f>
        <v>0</v>
      </c>
      <c r="I136" s="220">
        <f>SUM('（別紙2-9）9月1日～9月30日'!$D136:$AG136)</f>
        <v>0</v>
      </c>
      <c r="J136" s="220">
        <f>SUM('（別紙2-7）10月1日～10月31日'!$D136:$AH136)</f>
        <v>0</v>
      </c>
      <c r="K136" s="220">
        <f>SUM('（別紙2-8）11月1日～11月30日'!$D136:$AG136)</f>
        <v>0</v>
      </c>
      <c r="L136" s="220">
        <f>SUM('（別紙2-9）12月1日～12月31日'!$D136:$AH136)</f>
        <v>0</v>
      </c>
      <c r="M136" s="220">
        <f>SUM('（別紙2-10）1月1日～1月31日'!$D136:$AH136)</f>
        <v>0</v>
      </c>
      <c r="N136" s="220">
        <f>SUM('（別紙2-11）2月1日～2月29日'!$D136:$AF136)</f>
        <v>0</v>
      </c>
      <c r="O136" s="220">
        <f>SUM('（別紙2-12）3月1日～3月31日'!$D136:$AG136)</f>
        <v>0</v>
      </c>
      <c r="P136" s="221">
        <f t="shared" si="11"/>
        <v>0</v>
      </c>
      <c r="Q136" s="222" t="str">
        <f t="shared" si="12"/>
        <v/>
      </c>
      <c r="R136" s="222" t="str">
        <f t="shared" si="13"/>
        <v/>
      </c>
      <c r="S136" s="223" t="str">
        <f t="shared" si="14"/>
        <v/>
      </c>
      <c r="T136" s="224">
        <f t="shared" si="16"/>
        <v>0</v>
      </c>
      <c r="U136" s="161" t="str">
        <f>IF('（別紙2-12）3月1日～3月31日'!AI136&gt;15,"×","")</f>
        <v/>
      </c>
      <c r="V136" s="158" t="str">
        <f>IF('（別紙１）チェックリスト'!$B$43="",IF('（別紙2-12）3月1日～3月31日'!AI136&gt;10,"×",""),"")</f>
        <v/>
      </c>
      <c r="W136" s="158" t="str">
        <f>IF(C136="○",IF('（別紙2-12）3月1日～3月31日'!AI136&lt;=7,"","×"),"")</f>
        <v/>
      </c>
      <c r="X136" s="162" t="str">
        <f t="shared" si="15"/>
        <v/>
      </c>
    </row>
    <row r="137" spans="1:24" s="112" customFormat="1" ht="30" customHeight="1" x14ac:dyDescent="0.4">
      <c r="A137" s="35">
        <v>124</v>
      </c>
      <c r="B137" s="103" t="str">
        <f>IF('（別紙2-12）3月1日～3月31日'!B137="","",'（別紙2-12）3月1日～3月31日'!B137)</f>
        <v/>
      </c>
      <c r="C137" s="202" t="str">
        <f>IF((COUNTA('（別紙2-1）4月1日～4月30日'!C137)+COUNTA('（別紙2-5）5月1日～5月31日'!C137)+COUNTA('（別紙2-6）6月1日～6月30日'!C137)+COUNTA('（別紙2-7）7月1日～7月31日'!C137)+COUNTA('（別紙2-8）8月1日～8月31日'!C137)+COUNTA('（別紙2-9）9月1日～9月30日'!C137)+COUNTA('（別紙2-7）10月1日～10月31日'!C137)+COUNTA('（別紙2-8）11月1日～11月30日'!C137)+COUNTA('（別紙2-9）12月1日～12月31日'!C137)+COUNTA('（別紙2-10）1月1日～1月31日'!C137)+COUNTA('（別紙2-11）2月1日～2月29日'!C137)+COUNTA('（別紙2-12）3月1日～3月31日'!C137))&gt;0,"○","")</f>
        <v/>
      </c>
      <c r="D137" s="220">
        <f>SUM('（別紙2-1）4月1日～4月30日'!$D137:$AG137)</f>
        <v>0</v>
      </c>
      <c r="E137" s="220">
        <f>SUM('（別紙2-5）5月1日～5月31日'!$D137:$AH137)</f>
        <v>0</v>
      </c>
      <c r="F137" s="220">
        <f>SUM('（別紙2-6）6月1日～6月30日'!$D137:$AG137)</f>
        <v>0</v>
      </c>
      <c r="G137" s="220">
        <f>SUM('（別紙2-7）7月1日～7月31日'!$D137:$AH137)</f>
        <v>0</v>
      </c>
      <c r="H137" s="220">
        <f>SUM('（別紙2-8）8月1日～8月31日'!$D137:$AH137)</f>
        <v>0</v>
      </c>
      <c r="I137" s="220">
        <f>SUM('（別紙2-9）9月1日～9月30日'!$D137:$AG137)</f>
        <v>0</v>
      </c>
      <c r="J137" s="220">
        <f>SUM('（別紙2-7）10月1日～10月31日'!$D137:$AH137)</f>
        <v>0</v>
      </c>
      <c r="K137" s="220">
        <f>SUM('（別紙2-8）11月1日～11月30日'!$D137:$AG137)</f>
        <v>0</v>
      </c>
      <c r="L137" s="220">
        <f>SUM('（別紙2-9）12月1日～12月31日'!$D137:$AH137)</f>
        <v>0</v>
      </c>
      <c r="M137" s="220">
        <f>SUM('（別紙2-10）1月1日～1月31日'!$D137:$AH137)</f>
        <v>0</v>
      </c>
      <c r="N137" s="220">
        <f>SUM('（別紙2-11）2月1日～2月29日'!$D137:$AF137)</f>
        <v>0</v>
      </c>
      <c r="O137" s="220">
        <f>SUM('（別紙2-12）3月1日～3月31日'!$D137:$AG137)</f>
        <v>0</v>
      </c>
      <c r="P137" s="221">
        <f t="shared" si="11"/>
        <v>0</v>
      </c>
      <c r="Q137" s="222" t="str">
        <f t="shared" si="12"/>
        <v/>
      </c>
      <c r="R137" s="222" t="str">
        <f t="shared" si="13"/>
        <v/>
      </c>
      <c r="S137" s="223" t="str">
        <f t="shared" si="14"/>
        <v/>
      </c>
      <c r="T137" s="224">
        <f t="shared" si="16"/>
        <v>0</v>
      </c>
      <c r="U137" s="161" t="str">
        <f>IF('（別紙2-12）3月1日～3月31日'!AI137&gt;15,"×","")</f>
        <v/>
      </c>
      <c r="V137" s="158" t="str">
        <f>IF('（別紙１）チェックリスト'!$B$43="",IF('（別紙2-12）3月1日～3月31日'!AI137&gt;10,"×",""),"")</f>
        <v/>
      </c>
      <c r="W137" s="158" t="str">
        <f>IF(C137="○",IF('（別紙2-12）3月1日～3月31日'!AI137&lt;=7,"","×"),"")</f>
        <v/>
      </c>
      <c r="X137" s="162" t="str">
        <f t="shared" si="15"/>
        <v/>
      </c>
    </row>
    <row r="138" spans="1:24" s="112" customFormat="1" ht="30" customHeight="1" thickBot="1" x14ac:dyDescent="0.45">
      <c r="A138" s="37">
        <v>125</v>
      </c>
      <c r="B138" s="104" t="str">
        <f>IF('（別紙2-12）3月1日～3月31日'!B138="","",'（別紙2-12）3月1日～3月31日'!B138)</f>
        <v/>
      </c>
      <c r="C138" s="235" t="str">
        <f>IF((COUNTA('（別紙2-1）4月1日～4月30日'!C138)+COUNTA('（別紙2-5）5月1日～5月31日'!C138)+COUNTA('（別紙2-6）6月1日～6月30日'!C138)+COUNTA('（別紙2-7）7月1日～7月31日'!C138)+COUNTA('（別紙2-8）8月1日～8月31日'!C138)+COUNTA('（別紙2-9）9月1日～9月30日'!C138)+COUNTA('（別紙2-7）10月1日～10月31日'!C138)+COUNTA('（別紙2-8）11月1日～11月30日'!C138)+COUNTA('（別紙2-9）12月1日～12月31日'!C138)+COUNTA('（別紙2-10）1月1日～1月31日'!C138)+COUNTA('（別紙2-11）2月1日～2月29日'!C138)+COUNTA('（別紙2-12）3月1日～3月31日'!C138))&gt;0,"○","")</f>
        <v/>
      </c>
      <c r="D138" s="209">
        <f>SUM('（別紙2-1）4月1日～4月30日'!$D138:$AG138)</f>
        <v>0</v>
      </c>
      <c r="E138" s="209">
        <f>SUM('（別紙2-5）5月1日～5月31日'!$D138:$AH138)</f>
        <v>0</v>
      </c>
      <c r="F138" s="209">
        <f>SUM('（別紙2-6）6月1日～6月30日'!$D138:$AG138)</f>
        <v>0</v>
      </c>
      <c r="G138" s="209">
        <f>SUM('（別紙2-7）7月1日～7月31日'!$D138:$AH138)</f>
        <v>0</v>
      </c>
      <c r="H138" s="209">
        <f>SUM('（別紙2-8）8月1日～8月31日'!$D138:$AH138)</f>
        <v>0</v>
      </c>
      <c r="I138" s="209">
        <f>SUM('（別紙2-9）9月1日～9月30日'!$D138:$AG138)</f>
        <v>0</v>
      </c>
      <c r="J138" s="209">
        <f>SUM('（別紙2-7）10月1日～10月31日'!$D138:$AH138)</f>
        <v>0</v>
      </c>
      <c r="K138" s="209">
        <f>SUM('（別紙2-8）11月1日～11月30日'!$D138:$AG138)</f>
        <v>0</v>
      </c>
      <c r="L138" s="209">
        <f>SUM('（別紙2-9）12月1日～12月31日'!$D138:$AH138)</f>
        <v>0</v>
      </c>
      <c r="M138" s="209">
        <f>SUM('（別紙2-10）1月1日～1月31日'!$D138:$AH138)</f>
        <v>0</v>
      </c>
      <c r="N138" s="209">
        <f>SUM('（別紙2-11）2月1日～2月29日'!$D138:$AF138)</f>
        <v>0</v>
      </c>
      <c r="O138" s="209">
        <f>SUM('（別紙2-12）3月1日～3月31日'!$D138:$AG138)</f>
        <v>0</v>
      </c>
      <c r="P138" s="210">
        <f t="shared" si="11"/>
        <v>0</v>
      </c>
      <c r="Q138" s="211" t="str">
        <f t="shared" si="12"/>
        <v/>
      </c>
      <c r="R138" s="211" t="str">
        <f t="shared" si="13"/>
        <v/>
      </c>
      <c r="S138" s="212" t="str">
        <f t="shared" si="14"/>
        <v/>
      </c>
      <c r="T138" s="213">
        <f t="shared" si="16"/>
        <v>0</v>
      </c>
      <c r="U138" s="175" t="str">
        <f>IF('（別紙2-12）3月1日～3月31日'!AI138&gt;15,"×","")</f>
        <v/>
      </c>
      <c r="V138" s="176" t="str">
        <f>IF('（別紙１）チェックリスト'!$B$43="",IF('（別紙2-12）3月1日～3月31日'!AI138&gt;10,"×",""),"")</f>
        <v/>
      </c>
      <c r="W138" s="176" t="str">
        <f>IF(C138="○",IF('（別紙2-12）3月1日～3月31日'!AI138&lt;=7,"","×"),"")</f>
        <v/>
      </c>
      <c r="X138" s="177" t="str">
        <f t="shared" si="15"/>
        <v/>
      </c>
    </row>
    <row r="139" spans="1:24" s="112" customFormat="1" ht="30" customHeight="1" x14ac:dyDescent="0.4">
      <c r="A139" s="64">
        <v>126</v>
      </c>
      <c r="B139" s="105" t="str">
        <f>IF('（別紙2-12）3月1日～3月31日'!B139="","",'（別紙2-12）3月1日～3月31日'!B139)</f>
        <v/>
      </c>
      <c r="C139" s="196" t="str">
        <f>IF((COUNTA('（別紙2-1）4月1日～4月30日'!C139)+COUNTA('（別紙2-5）5月1日～5月31日'!C139)+COUNTA('（別紙2-6）6月1日～6月30日'!C139)+COUNTA('（別紙2-7）7月1日～7月31日'!C139)+COUNTA('（別紙2-8）8月1日～8月31日'!C139)+COUNTA('（別紙2-9）9月1日～9月30日'!C139)+COUNTA('（別紙2-7）10月1日～10月31日'!C139)+COUNTA('（別紙2-8）11月1日～11月30日'!C139)+COUNTA('（別紙2-9）12月1日～12月31日'!C139)+COUNTA('（別紙2-10）1月1日～1月31日'!C139)+COUNTA('（別紙2-11）2月1日～2月29日'!C139)+COUNTA('（別紙2-12）3月1日～3月31日'!C139))&gt;0,"○","")</f>
        <v/>
      </c>
      <c r="D139" s="230">
        <f>SUM('（別紙2-1）4月1日～4月30日'!$D139:$AG139)</f>
        <v>0</v>
      </c>
      <c r="E139" s="230">
        <f>SUM('（別紙2-5）5月1日～5月31日'!$D139:$AH139)</f>
        <v>0</v>
      </c>
      <c r="F139" s="230">
        <f>SUM('（別紙2-6）6月1日～6月30日'!$D139:$AG139)</f>
        <v>0</v>
      </c>
      <c r="G139" s="230">
        <f>SUM('（別紙2-7）7月1日～7月31日'!$D139:$AH139)</f>
        <v>0</v>
      </c>
      <c r="H139" s="230">
        <f>SUM('（別紙2-8）8月1日～8月31日'!$D139:$AH139)</f>
        <v>0</v>
      </c>
      <c r="I139" s="230">
        <f>SUM('（別紙2-9）9月1日～9月30日'!$D139:$AG139)</f>
        <v>0</v>
      </c>
      <c r="J139" s="230">
        <f>SUM('（別紙2-7）10月1日～10月31日'!$D139:$AH139)</f>
        <v>0</v>
      </c>
      <c r="K139" s="230">
        <f>SUM('（別紙2-8）11月1日～11月30日'!$D139:$AG139)</f>
        <v>0</v>
      </c>
      <c r="L139" s="230">
        <f>SUM('（別紙2-9）12月1日～12月31日'!$D139:$AH139)</f>
        <v>0</v>
      </c>
      <c r="M139" s="230">
        <f>SUM('（別紙2-10）1月1日～1月31日'!$D139:$AH139)</f>
        <v>0</v>
      </c>
      <c r="N139" s="230">
        <f>SUM('（別紙2-11）2月1日～2月29日'!$D139:$AF139)</f>
        <v>0</v>
      </c>
      <c r="O139" s="230">
        <f>SUM('（別紙2-12）3月1日～3月31日'!$D139:$AG139)</f>
        <v>0</v>
      </c>
      <c r="P139" s="231">
        <f t="shared" si="11"/>
        <v>0</v>
      </c>
      <c r="Q139" s="232" t="str">
        <f t="shared" si="12"/>
        <v/>
      </c>
      <c r="R139" s="232" t="str">
        <f t="shared" si="13"/>
        <v/>
      </c>
      <c r="S139" s="233" t="str">
        <f t="shared" si="14"/>
        <v/>
      </c>
      <c r="T139" s="234">
        <f t="shared" si="16"/>
        <v>0</v>
      </c>
      <c r="U139" s="178" t="str">
        <f>IF('（別紙2-12）3月1日～3月31日'!AI139&gt;15,"×","")</f>
        <v/>
      </c>
      <c r="V139" s="179" t="str">
        <f>IF('（別紙１）チェックリスト'!$B$43="",IF('（別紙2-12）3月1日～3月31日'!AI139&gt;10,"×",""),"")</f>
        <v/>
      </c>
      <c r="W139" s="179" t="str">
        <f>IF(C139="○",IF('（別紙2-12）3月1日～3月31日'!AI139&lt;=7,"","×"),"")</f>
        <v/>
      </c>
      <c r="X139" s="180" t="str">
        <f t="shared" si="15"/>
        <v/>
      </c>
    </row>
    <row r="140" spans="1:24" s="112" customFormat="1" ht="30" customHeight="1" x14ac:dyDescent="0.4">
      <c r="A140" s="35">
        <v>127</v>
      </c>
      <c r="B140" s="103" t="str">
        <f>IF('（別紙2-12）3月1日～3月31日'!B140="","",'（別紙2-12）3月1日～3月31日'!B140)</f>
        <v/>
      </c>
      <c r="C140" s="202" t="str">
        <f>IF((COUNTA('（別紙2-1）4月1日～4月30日'!C140)+COUNTA('（別紙2-5）5月1日～5月31日'!C140)+COUNTA('（別紙2-6）6月1日～6月30日'!C140)+COUNTA('（別紙2-7）7月1日～7月31日'!C140)+COUNTA('（別紙2-8）8月1日～8月31日'!C140)+COUNTA('（別紙2-9）9月1日～9月30日'!C140)+COUNTA('（別紙2-7）10月1日～10月31日'!C140)+COUNTA('（別紙2-8）11月1日～11月30日'!C140)+COUNTA('（別紙2-9）12月1日～12月31日'!C140)+COUNTA('（別紙2-10）1月1日～1月31日'!C140)+COUNTA('（別紙2-11）2月1日～2月29日'!C140)+COUNTA('（別紙2-12）3月1日～3月31日'!C140))&gt;0,"○","")</f>
        <v/>
      </c>
      <c r="D140" s="220">
        <f>SUM('（別紙2-1）4月1日～4月30日'!$D140:$AG140)</f>
        <v>0</v>
      </c>
      <c r="E140" s="220">
        <f>SUM('（別紙2-5）5月1日～5月31日'!$D140:$AH140)</f>
        <v>0</v>
      </c>
      <c r="F140" s="220">
        <f>SUM('（別紙2-6）6月1日～6月30日'!$D140:$AG140)</f>
        <v>0</v>
      </c>
      <c r="G140" s="220">
        <f>SUM('（別紙2-7）7月1日～7月31日'!$D140:$AH140)</f>
        <v>0</v>
      </c>
      <c r="H140" s="220">
        <f>SUM('（別紙2-8）8月1日～8月31日'!$D140:$AH140)</f>
        <v>0</v>
      </c>
      <c r="I140" s="220">
        <f>SUM('（別紙2-9）9月1日～9月30日'!$D140:$AG140)</f>
        <v>0</v>
      </c>
      <c r="J140" s="220">
        <f>SUM('（別紙2-7）10月1日～10月31日'!$D140:$AH140)</f>
        <v>0</v>
      </c>
      <c r="K140" s="220">
        <f>SUM('（別紙2-8）11月1日～11月30日'!$D140:$AG140)</f>
        <v>0</v>
      </c>
      <c r="L140" s="220">
        <f>SUM('（別紙2-9）12月1日～12月31日'!$D140:$AH140)</f>
        <v>0</v>
      </c>
      <c r="M140" s="220">
        <f>SUM('（別紙2-10）1月1日～1月31日'!$D140:$AH140)</f>
        <v>0</v>
      </c>
      <c r="N140" s="220">
        <f>SUM('（別紙2-11）2月1日～2月29日'!$D140:$AF140)</f>
        <v>0</v>
      </c>
      <c r="O140" s="220">
        <f>SUM('（別紙2-12）3月1日～3月31日'!$D140:$AG140)</f>
        <v>0</v>
      </c>
      <c r="P140" s="221">
        <f t="shared" si="11"/>
        <v>0</v>
      </c>
      <c r="Q140" s="222" t="str">
        <f t="shared" si="12"/>
        <v/>
      </c>
      <c r="R140" s="222" t="str">
        <f t="shared" si="13"/>
        <v/>
      </c>
      <c r="S140" s="223" t="str">
        <f t="shared" si="14"/>
        <v/>
      </c>
      <c r="T140" s="224">
        <f t="shared" si="16"/>
        <v>0</v>
      </c>
      <c r="U140" s="161" t="str">
        <f>IF('（別紙2-12）3月1日～3月31日'!AI140&gt;15,"×","")</f>
        <v/>
      </c>
      <c r="V140" s="158" t="str">
        <f>IF('（別紙１）チェックリスト'!$B$43="",IF('（別紙2-12）3月1日～3月31日'!AI140&gt;10,"×",""),"")</f>
        <v/>
      </c>
      <c r="W140" s="158" t="str">
        <f>IF(C140="○",IF('（別紙2-12）3月1日～3月31日'!AI140&lt;=7,"","×"),"")</f>
        <v/>
      </c>
      <c r="X140" s="162" t="str">
        <f t="shared" si="15"/>
        <v/>
      </c>
    </row>
    <row r="141" spans="1:24" s="112" customFormat="1" ht="30" customHeight="1" x14ac:dyDescent="0.4">
      <c r="A141" s="35">
        <v>128</v>
      </c>
      <c r="B141" s="103" t="str">
        <f>IF('（別紙2-12）3月1日～3月31日'!B141="","",'（別紙2-12）3月1日～3月31日'!B141)</f>
        <v/>
      </c>
      <c r="C141" s="202" t="str">
        <f>IF((COUNTA('（別紙2-1）4月1日～4月30日'!C141)+COUNTA('（別紙2-5）5月1日～5月31日'!C141)+COUNTA('（別紙2-6）6月1日～6月30日'!C141)+COUNTA('（別紙2-7）7月1日～7月31日'!C141)+COUNTA('（別紙2-8）8月1日～8月31日'!C141)+COUNTA('（別紙2-9）9月1日～9月30日'!C141)+COUNTA('（別紙2-7）10月1日～10月31日'!C141)+COUNTA('（別紙2-8）11月1日～11月30日'!C141)+COUNTA('（別紙2-9）12月1日～12月31日'!C141)+COUNTA('（別紙2-10）1月1日～1月31日'!C141)+COUNTA('（別紙2-11）2月1日～2月29日'!C141)+COUNTA('（別紙2-12）3月1日～3月31日'!C141))&gt;0,"○","")</f>
        <v/>
      </c>
      <c r="D141" s="220">
        <f>SUM('（別紙2-1）4月1日～4月30日'!$D141:$AG141)</f>
        <v>0</v>
      </c>
      <c r="E141" s="220">
        <f>SUM('（別紙2-5）5月1日～5月31日'!$D141:$AH141)</f>
        <v>0</v>
      </c>
      <c r="F141" s="220">
        <f>SUM('（別紙2-6）6月1日～6月30日'!$D141:$AG141)</f>
        <v>0</v>
      </c>
      <c r="G141" s="220">
        <f>SUM('（別紙2-7）7月1日～7月31日'!$D141:$AH141)</f>
        <v>0</v>
      </c>
      <c r="H141" s="220">
        <f>SUM('（別紙2-8）8月1日～8月31日'!$D141:$AH141)</f>
        <v>0</v>
      </c>
      <c r="I141" s="220">
        <f>SUM('（別紙2-9）9月1日～9月30日'!$D141:$AG141)</f>
        <v>0</v>
      </c>
      <c r="J141" s="220">
        <f>SUM('（別紙2-7）10月1日～10月31日'!$D141:$AH141)</f>
        <v>0</v>
      </c>
      <c r="K141" s="220">
        <f>SUM('（別紙2-8）11月1日～11月30日'!$D141:$AG141)</f>
        <v>0</v>
      </c>
      <c r="L141" s="220">
        <f>SUM('（別紙2-9）12月1日～12月31日'!$D141:$AH141)</f>
        <v>0</v>
      </c>
      <c r="M141" s="220">
        <f>SUM('（別紙2-10）1月1日～1月31日'!$D141:$AH141)</f>
        <v>0</v>
      </c>
      <c r="N141" s="220">
        <f>SUM('（別紙2-11）2月1日～2月29日'!$D141:$AF141)</f>
        <v>0</v>
      </c>
      <c r="O141" s="220">
        <f>SUM('（別紙2-12）3月1日～3月31日'!$D141:$AG141)</f>
        <v>0</v>
      </c>
      <c r="P141" s="221">
        <f t="shared" si="11"/>
        <v>0</v>
      </c>
      <c r="Q141" s="222" t="str">
        <f t="shared" si="12"/>
        <v/>
      </c>
      <c r="R141" s="222" t="str">
        <f t="shared" si="13"/>
        <v/>
      </c>
      <c r="S141" s="223" t="str">
        <f t="shared" si="14"/>
        <v/>
      </c>
      <c r="T141" s="224">
        <f t="shared" si="16"/>
        <v>0</v>
      </c>
      <c r="U141" s="161" t="str">
        <f>IF('（別紙2-12）3月1日～3月31日'!AI141&gt;15,"×","")</f>
        <v/>
      </c>
      <c r="V141" s="158" t="str">
        <f>IF('（別紙１）チェックリスト'!$B$43="",IF('（別紙2-12）3月1日～3月31日'!AI141&gt;10,"×",""),"")</f>
        <v/>
      </c>
      <c r="W141" s="158" t="str">
        <f>IF(C141="○",IF('（別紙2-12）3月1日～3月31日'!AI141&lt;=7,"","×"),"")</f>
        <v/>
      </c>
      <c r="X141" s="162" t="str">
        <f t="shared" si="15"/>
        <v/>
      </c>
    </row>
    <row r="142" spans="1:24" s="112" customFormat="1" ht="30" customHeight="1" x14ac:dyDescent="0.4">
      <c r="A142" s="35">
        <v>129</v>
      </c>
      <c r="B142" s="103" t="str">
        <f>IF('（別紙2-12）3月1日～3月31日'!B142="","",'（別紙2-12）3月1日～3月31日'!B142)</f>
        <v/>
      </c>
      <c r="C142" s="202" t="str">
        <f>IF((COUNTA('（別紙2-1）4月1日～4月30日'!C142)+COUNTA('（別紙2-5）5月1日～5月31日'!C142)+COUNTA('（別紙2-6）6月1日～6月30日'!C142)+COUNTA('（別紙2-7）7月1日～7月31日'!C142)+COUNTA('（別紙2-8）8月1日～8月31日'!C142)+COUNTA('（別紙2-9）9月1日～9月30日'!C142)+COUNTA('（別紙2-7）10月1日～10月31日'!C142)+COUNTA('（別紙2-8）11月1日～11月30日'!C142)+COUNTA('（別紙2-9）12月1日～12月31日'!C142)+COUNTA('（別紙2-10）1月1日～1月31日'!C142)+COUNTA('（別紙2-11）2月1日～2月29日'!C142)+COUNTA('（別紙2-12）3月1日～3月31日'!C142))&gt;0,"○","")</f>
        <v/>
      </c>
      <c r="D142" s="220">
        <f>SUM('（別紙2-1）4月1日～4月30日'!$D142:$AG142)</f>
        <v>0</v>
      </c>
      <c r="E142" s="220">
        <f>SUM('（別紙2-5）5月1日～5月31日'!$D142:$AH142)</f>
        <v>0</v>
      </c>
      <c r="F142" s="220">
        <f>SUM('（別紙2-6）6月1日～6月30日'!$D142:$AG142)</f>
        <v>0</v>
      </c>
      <c r="G142" s="220">
        <f>SUM('（別紙2-7）7月1日～7月31日'!$D142:$AH142)</f>
        <v>0</v>
      </c>
      <c r="H142" s="220">
        <f>SUM('（別紙2-8）8月1日～8月31日'!$D142:$AH142)</f>
        <v>0</v>
      </c>
      <c r="I142" s="220">
        <f>SUM('（別紙2-9）9月1日～9月30日'!$D142:$AG142)</f>
        <v>0</v>
      </c>
      <c r="J142" s="220">
        <f>SUM('（別紙2-7）10月1日～10月31日'!$D142:$AH142)</f>
        <v>0</v>
      </c>
      <c r="K142" s="220">
        <f>SUM('（別紙2-8）11月1日～11月30日'!$D142:$AG142)</f>
        <v>0</v>
      </c>
      <c r="L142" s="220">
        <f>SUM('（別紙2-9）12月1日～12月31日'!$D142:$AH142)</f>
        <v>0</v>
      </c>
      <c r="M142" s="220">
        <f>SUM('（別紙2-10）1月1日～1月31日'!$D142:$AH142)</f>
        <v>0</v>
      </c>
      <c r="N142" s="220">
        <f>SUM('（別紙2-11）2月1日～2月29日'!$D142:$AF142)</f>
        <v>0</v>
      </c>
      <c r="O142" s="220">
        <f>SUM('（別紙2-12）3月1日～3月31日'!$D142:$AG142)</f>
        <v>0</v>
      </c>
      <c r="P142" s="221">
        <f t="shared" si="11"/>
        <v>0</v>
      </c>
      <c r="Q142" s="222" t="str">
        <f t="shared" si="12"/>
        <v/>
      </c>
      <c r="R142" s="222" t="str">
        <f t="shared" si="13"/>
        <v/>
      </c>
      <c r="S142" s="223" t="str">
        <f t="shared" si="14"/>
        <v/>
      </c>
      <c r="T142" s="224">
        <f t="shared" ref="T142:T163" si="17">P142*10000</f>
        <v>0</v>
      </c>
      <c r="U142" s="161" t="str">
        <f>IF('（別紙2-12）3月1日～3月31日'!AI142&gt;15,"×","")</f>
        <v/>
      </c>
      <c r="V142" s="158" t="str">
        <f>IF('（別紙１）チェックリスト'!$B$43="",IF('（別紙2-12）3月1日～3月31日'!AI142&gt;10,"×",""),"")</f>
        <v/>
      </c>
      <c r="W142" s="158" t="str">
        <f>IF(C142="○",IF('（別紙2-12）3月1日～3月31日'!AI142&lt;=7,"","×"),"")</f>
        <v/>
      </c>
      <c r="X142" s="162" t="str">
        <f t="shared" si="15"/>
        <v/>
      </c>
    </row>
    <row r="143" spans="1:24" s="112" customFormat="1" ht="30" customHeight="1" thickBot="1" x14ac:dyDescent="0.45">
      <c r="A143" s="35">
        <v>130</v>
      </c>
      <c r="B143" s="104" t="str">
        <f>IF('（別紙2-12）3月1日～3月31日'!B143="","",'（別紙2-12）3月1日～3月31日'!B143)</f>
        <v/>
      </c>
      <c r="C143" s="235" t="str">
        <f>IF((COUNTA('（別紙2-1）4月1日～4月30日'!C143)+COUNTA('（別紙2-5）5月1日～5月31日'!C143)+COUNTA('（別紙2-6）6月1日～6月30日'!C143)+COUNTA('（別紙2-7）7月1日～7月31日'!C143)+COUNTA('（別紙2-8）8月1日～8月31日'!C143)+COUNTA('（別紙2-9）9月1日～9月30日'!C143)+COUNTA('（別紙2-7）10月1日～10月31日'!C143)+COUNTA('（別紙2-8）11月1日～11月30日'!C143)+COUNTA('（別紙2-9）12月1日～12月31日'!C143)+COUNTA('（別紙2-10）1月1日～1月31日'!C143)+COUNTA('（別紙2-11）2月1日～2月29日'!C143)+COUNTA('（別紙2-12）3月1日～3月31日'!C143))&gt;0,"○","")</f>
        <v/>
      </c>
      <c r="D143" s="220">
        <f>SUM('（別紙2-1）4月1日～4月30日'!$D143:$AG143)</f>
        <v>0</v>
      </c>
      <c r="E143" s="220">
        <f>SUM('（別紙2-5）5月1日～5月31日'!$D143:$AH143)</f>
        <v>0</v>
      </c>
      <c r="F143" s="220">
        <f>SUM('（別紙2-6）6月1日～6月30日'!$D143:$AG143)</f>
        <v>0</v>
      </c>
      <c r="G143" s="220">
        <f>SUM('（別紙2-7）7月1日～7月31日'!$D143:$AH143)</f>
        <v>0</v>
      </c>
      <c r="H143" s="220">
        <f>SUM('（別紙2-8）8月1日～8月31日'!$D143:$AH143)</f>
        <v>0</v>
      </c>
      <c r="I143" s="220">
        <f>SUM('（別紙2-9）9月1日～9月30日'!$D143:$AG143)</f>
        <v>0</v>
      </c>
      <c r="J143" s="220">
        <f>SUM('（別紙2-7）10月1日～10月31日'!$D143:$AH143)</f>
        <v>0</v>
      </c>
      <c r="K143" s="220">
        <f>SUM('（別紙2-8）11月1日～11月30日'!$D143:$AG143)</f>
        <v>0</v>
      </c>
      <c r="L143" s="220">
        <f>SUM('（別紙2-9）12月1日～12月31日'!$D143:$AH143)</f>
        <v>0</v>
      </c>
      <c r="M143" s="220">
        <f>SUM('（別紙2-10）1月1日～1月31日'!$D143:$AH143)</f>
        <v>0</v>
      </c>
      <c r="N143" s="220">
        <f>SUM('（別紙2-11）2月1日～2月29日'!$D143:$AF143)</f>
        <v>0</v>
      </c>
      <c r="O143" s="220">
        <f>SUM('（別紙2-12）3月1日～3月31日'!$D143:$AG143)</f>
        <v>0</v>
      </c>
      <c r="P143" s="221">
        <f t="shared" ref="P143:P163" si="18">SUM(D143:O143)</f>
        <v>0</v>
      </c>
      <c r="Q143" s="222" t="str">
        <f t="shared" ref="Q143:Q163" si="19">IF((D143&gt;0),2304,IF((E143&gt;0),2305,IF((F143&gt;0),2306,IF((G143&gt;0),2307,IF((H143&gt;0),2308,IF((I143&gt;0),2309,
IF((J143&gt;0),2310,IF((K143&gt;0),2311,IF((L143&gt;0),2312,IF((M143&gt;0),2401,IF((N143&gt;0),2402,IF((O143&gt;0),2403,""))))))))))))</f>
        <v/>
      </c>
      <c r="R143" s="222" t="str">
        <f t="shared" ref="R143:R163" si="20">IF((O143&gt;0),2403,IF((N143&gt;0),2402,IF((M143&gt;0),2401,IF((L143&gt;0),2312,IF((K143&gt;0),2311,IF((J143&gt;0),2310,
IF((I143&gt;0),2309,IF((H143&gt;0),2308,IF((G143&gt;0),2307,IF((F143&gt;0),2306,IF((E143&gt;0),2305,IF((D143&gt;0),2304,""))))))))))))</f>
        <v/>
      </c>
      <c r="S143" s="223" t="str">
        <f t="shared" ref="S143:S163" si="21">IF(COUNTIF(D143:O143,"&gt;0")&gt;1,1,"")</f>
        <v/>
      </c>
      <c r="T143" s="224">
        <f t="shared" si="17"/>
        <v>0</v>
      </c>
      <c r="U143" s="165" t="str">
        <f>IF('（別紙2-12）3月1日～3月31日'!AI143&gt;15,"×","")</f>
        <v/>
      </c>
      <c r="V143" s="166" t="str">
        <f>IF('（別紙１）チェックリスト'!$B$43="",IF('（別紙2-12）3月1日～3月31日'!AI143&gt;10,"×",""),"")</f>
        <v/>
      </c>
      <c r="W143" s="166" t="str">
        <f>IF(C143="○",IF('（別紙2-12）3月1日～3月31日'!AI143&lt;=7,"","×"),"")</f>
        <v/>
      </c>
      <c r="X143" s="167" t="str">
        <f t="shared" ref="X143:X163" si="22">IF(AND(B143="",P143&gt;0),"×","")</f>
        <v/>
      </c>
    </row>
    <row r="144" spans="1:24" s="112" customFormat="1" ht="30" customHeight="1" x14ac:dyDescent="0.4">
      <c r="A144" s="71">
        <v>131</v>
      </c>
      <c r="B144" s="105" t="str">
        <f>IF('（別紙2-12）3月1日～3月31日'!B144="","",'（別紙2-12）3月1日～3月31日'!B144)</f>
        <v/>
      </c>
      <c r="C144" s="196" t="str">
        <f>IF((COUNTA('（別紙2-1）4月1日～4月30日'!C144)+COUNTA('（別紙2-5）5月1日～5月31日'!C144)+COUNTA('（別紙2-6）6月1日～6月30日'!C144)+COUNTA('（別紙2-7）7月1日～7月31日'!C144)+COUNTA('（別紙2-8）8月1日～8月31日'!C144)+COUNTA('（別紙2-9）9月1日～9月30日'!C144)+COUNTA('（別紙2-7）10月1日～10月31日'!C144)+COUNTA('（別紙2-8）11月1日～11月30日'!C144)+COUNTA('（別紙2-9）12月1日～12月31日'!C144)+COUNTA('（別紙2-10）1月1日～1月31日'!C144)+COUNTA('（別紙2-11）2月1日～2月29日'!C144)+COUNTA('（別紙2-12）3月1日～3月31日'!C144))&gt;0,"○","")</f>
        <v/>
      </c>
      <c r="D144" s="225">
        <f>SUM('（別紙2-1）4月1日～4月30日'!$D144:$AG144)</f>
        <v>0</v>
      </c>
      <c r="E144" s="225">
        <f>SUM('（別紙2-5）5月1日～5月31日'!$D144:$AH144)</f>
        <v>0</v>
      </c>
      <c r="F144" s="225">
        <f>SUM('（別紙2-6）6月1日～6月30日'!$D144:$AG144)</f>
        <v>0</v>
      </c>
      <c r="G144" s="225">
        <f>SUM('（別紙2-7）7月1日～7月31日'!$D144:$AH144)</f>
        <v>0</v>
      </c>
      <c r="H144" s="225">
        <f>SUM('（別紙2-8）8月1日～8月31日'!$D144:$AH144)</f>
        <v>0</v>
      </c>
      <c r="I144" s="225">
        <f>SUM('（別紙2-9）9月1日～9月30日'!$D144:$AG144)</f>
        <v>0</v>
      </c>
      <c r="J144" s="225">
        <f>SUM('（別紙2-7）10月1日～10月31日'!$D144:$AH144)</f>
        <v>0</v>
      </c>
      <c r="K144" s="225">
        <f>SUM('（別紙2-8）11月1日～11月30日'!$D144:$AG144)</f>
        <v>0</v>
      </c>
      <c r="L144" s="225">
        <f>SUM('（別紙2-9）12月1日～12月31日'!$D144:$AH144)</f>
        <v>0</v>
      </c>
      <c r="M144" s="225">
        <f>SUM('（別紙2-10）1月1日～1月31日'!$D144:$AH144)</f>
        <v>0</v>
      </c>
      <c r="N144" s="225">
        <f>SUM('（別紙2-11）2月1日～2月29日'!$D144:$AF144)</f>
        <v>0</v>
      </c>
      <c r="O144" s="225">
        <f>SUM('（別紙2-12）3月1日～3月31日'!$D144:$AG144)</f>
        <v>0</v>
      </c>
      <c r="P144" s="226">
        <f t="shared" si="18"/>
        <v>0</v>
      </c>
      <c r="Q144" s="227" t="str">
        <f t="shared" si="19"/>
        <v/>
      </c>
      <c r="R144" s="227" t="str">
        <f t="shared" si="20"/>
        <v/>
      </c>
      <c r="S144" s="228" t="str">
        <f t="shared" si="21"/>
        <v/>
      </c>
      <c r="T144" s="229">
        <f t="shared" si="17"/>
        <v>0</v>
      </c>
      <c r="U144" s="172" t="str">
        <f>IF('（別紙2-12）3月1日～3月31日'!AI144&gt;15,"×","")</f>
        <v/>
      </c>
      <c r="V144" s="173" t="str">
        <f>IF('（別紙１）チェックリスト'!$B$43="",IF('（別紙2-12）3月1日～3月31日'!AI144&gt;10,"×",""),"")</f>
        <v/>
      </c>
      <c r="W144" s="173" t="str">
        <f>IF(C144="○",IF('（別紙2-12）3月1日～3月31日'!AI144&lt;=7,"","×"),"")</f>
        <v/>
      </c>
      <c r="X144" s="174" t="str">
        <f t="shared" si="22"/>
        <v/>
      </c>
    </row>
    <row r="145" spans="1:24" s="112" customFormat="1" ht="30" customHeight="1" x14ac:dyDescent="0.4">
      <c r="A145" s="35">
        <v>132</v>
      </c>
      <c r="B145" s="103" t="str">
        <f>IF('（別紙2-12）3月1日～3月31日'!B145="","",'（別紙2-12）3月1日～3月31日'!B145)</f>
        <v/>
      </c>
      <c r="C145" s="202" t="str">
        <f>IF((COUNTA('（別紙2-1）4月1日～4月30日'!C145)+COUNTA('（別紙2-5）5月1日～5月31日'!C145)+COUNTA('（別紙2-6）6月1日～6月30日'!C145)+COUNTA('（別紙2-7）7月1日～7月31日'!C145)+COUNTA('（別紙2-8）8月1日～8月31日'!C145)+COUNTA('（別紙2-9）9月1日～9月30日'!C145)+COUNTA('（別紙2-7）10月1日～10月31日'!C145)+COUNTA('（別紙2-8）11月1日～11月30日'!C145)+COUNTA('（別紙2-9）12月1日～12月31日'!C145)+COUNTA('（別紙2-10）1月1日～1月31日'!C145)+COUNTA('（別紙2-11）2月1日～2月29日'!C145)+COUNTA('（別紙2-12）3月1日～3月31日'!C145))&gt;0,"○","")</f>
        <v/>
      </c>
      <c r="D145" s="220">
        <f>SUM('（別紙2-1）4月1日～4月30日'!$D145:$AG145)</f>
        <v>0</v>
      </c>
      <c r="E145" s="220">
        <f>SUM('（別紙2-5）5月1日～5月31日'!$D145:$AH145)</f>
        <v>0</v>
      </c>
      <c r="F145" s="220">
        <f>SUM('（別紙2-6）6月1日～6月30日'!$D145:$AG145)</f>
        <v>0</v>
      </c>
      <c r="G145" s="220">
        <f>SUM('（別紙2-7）7月1日～7月31日'!$D145:$AH145)</f>
        <v>0</v>
      </c>
      <c r="H145" s="220">
        <f>SUM('（別紙2-8）8月1日～8月31日'!$D145:$AH145)</f>
        <v>0</v>
      </c>
      <c r="I145" s="220">
        <f>SUM('（別紙2-9）9月1日～9月30日'!$D145:$AG145)</f>
        <v>0</v>
      </c>
      <c r="J145" s="220">
        <f>SUM('（別紙2-7）10月1日～10月31日'!$D145:$AH145)</f>
        <v>0</v>
      </c>
      <c r="K145" s="220">
        <f>SUM('（別紙2-8）11月1日～11月30日'!$D145:$AG145)</f>
        <v>0</v>
      </c>
      <c r="L145" s="220">
        <f>SUM('（別紙2-9）12月1日～12月31日'!$D145:$AH145)</f>
        <v>0</v>
      </c>
      <c r="M145" s="220">
        <f>SUM('（別紙2-10）1月1日～1月31日'!$D145:$AH145)</f>
        <v>0</v>
      </c>
      <c r="N145" s="220">
        <f>SUM('（別紙2-11）2月1日～2月29日'!$D145:$AF145)</f>
        <v>0</v>
      </c>
      <c r="O145" s="220">
        <f>SUM('（別紙2-12）3月1日～3月31日'!$D145:$AG145)</f>
        <v>0</v>
      </c>
      <c r="P145" s="221">
        <f t="shared" si="18"/>
        <v>0</v>
      </c>
      <c r="Q145" s="222" t="str">
        <f t="shared" si="19"/>
        <v/>
      </c>
      <c r="R145" s="222" t="str">
        <f t="shared" si="20"/>
        <v/>
      </c>
      <c r="S145" s="223" t="str">
        <f t="shared" si="21"/>
        <v/>
      </c>
      <c r="T145" s="224">
        <f t="shared" si="17"/>
        <v>0</v>
      </c>
      <c r="U145" s="161" t="str">
        <f>IF('（別紙2-12）3月1日～3月31日'!AI145&gt;15,"×","")</f>
        <v/>
      </c>
      <c r="V145" s="158" t="str">
        <f>IF('（別紙１）チェックリスト'!$B$43="",IF('（別紙2-12）3月1日～3月31日'!AI145&gt;10,"×",""),"")</f>
        <v/>
      </c>
      <c r="W145" s="158" t="str">
        <f>IF(C145="○",IF('（別紙2-12）3月1日～3月31日'!AI145&lt;=7,"","×"),"")</f>
        <v/>
      </c>
      <c r="X145" s="162" t="str">
        <f t="shared" si="22"/>
        <v/>
      </c>
    </row>
    <row r="146" spans="1:24" s="112" customFormat="1" ht="30" customHeight="1" x14ac:dyDescent="0.4">
      <c r="A146" s="35">
        <v>133</v>
      </c>
      <c r="B146" s="103" t="str">
        <f>IF('（別紙2-12）3月1日～3月31日'!B146="","",'（別紙2-12）3月1日～3月31日'!B146)</f>
        <v/>
      </c>
      <c r="C146" s="202" t="str">
        <f>IF((COUNTA('（別紙2-1）4月1日～4月30日'!C146)+COUNTA('（別紙2-5）5月1日～5月31日'!C146)+COUNTA('（別紙2-6）6月1日～6月30日'!C146)+COUNTA('（別紙2-7）7月1日～7月31日'!C146)+COUNTA('（別紙2-8）8月1日～8月31日'!C146)+COUNTA('（別紙2-9）9月1日～9月30日'!C146)+COUNTA('（別紙2-7）10月1日～10月31日'!C146)+COUNTA('（別紙2-8）11月1日～11月30日'!C146)+COUNTA('（別紙2-9）12月1日～12月31日'!C146)+COUNTA('（別紙2-10）1月1日～1月31日'!C146)+COUNTA('（別紙2-11）2月1日～2月29日'!C146)+COUNTA('（別紙2-12）3月1日～3月31日'!C146))&gt;0,"○","")</f>
        <v/>
      </c>
      <c r="D146" s="220">
        <f>SUM('（別紙2-1）4月1日～4月30日'!$D146:$AG146)</f>
        <v>0</v>
      </c>
      <c r="E146" s="220">
        <f>SUM('（別紙2-5）5月1日～5月31日'!$D146:$AH146)</f>
        <v>0</v>
      </c>
      <c r="F146" s="220">
        <f>SUM('（別紙2-6）6月1日～6月30日'!$D146:$AG146)</f>
        <v>0</v>
      </c>
      <c r="G146" s="220">
        <f>SUM('（別紙2-7）7月1日～7月31日'!$D146:$AH146)</f>
        <v>0</v>
      </c>
      <c r="H146" s="220">
        <f>SUM('（別紙2-8）8月1日～8月31日'!$D146:$AH146)</f>
        <v>0</v>
      </c>
      <c r="I146" s="220">
        <f>SUM('（別紙2-9）9月1日～9月30日'!$D146:$AG146)</f>
        <v>0</v>
      </c>
      <c r="J146" s="220">
        <f>SUM('（別紙2-7）10月1日～10月31日'!$D146:$AH146)</f>
        <v>0</v>
      </c>
      <c r="K146" s="220">
        <f>SUM('（別紙2-8）11月1日～11月30日'!$D146:$AG146)</f>
        <v>0</v>
      </c>
      <c r="L146" s="220">
        <f>SUM('（別紙2-9）12月1日～12月31日'!$D146:$AH146)</f>
        <v>0</v>
      </c>
      <c r="M146" s="220">
        <f>SUM('（別紙2-10）1月1日～1月31日'!$D146:$AH146)</f>
        <v>0</v>
      </c>
      <c r="N146" s="220">
        <f>SUM('（別紙2-11）2月1日～2月29日'!$D146:$AF146)</f>
        <v>0</v>
      </c>
      <c r="O146" s="220">
        <f>SUM('（別紙2-12）3月1日～3月31日'!$D146:$AG146)</f>
        <v>0</v>
      </c>
      <c r="P146" s="221">
        <f t="shared" si="18"/>
        <v>0</v>
      </c>
      <c r="Q146" s="222" t="str">
        <f t="shared" si="19"/>
        <v/>
      </c>
      <c r="R146" s="222" t="str">
        <f t="shared" si="20"/>
        <v/>
      </c>
      <c r="S146" s="223" t="str">
        <f t="shared" si="21"/>
        <v/>
      </c>
      <c r="T146" s="224">
        <f t="shared" si="17"/>
        <v>0</v>
      </c>
      <c r="U146" s="161" t="str">
        <f>IF('（別紙2-12）3月1日～3月31日'!AI146&gt;15,"×","")</f>
        <v/>
      </c>
      <c r="V146" s="158" t="str">
        <f>IF('（別紙１）チェックリスト'!$B$43="",IF('（別紙2-12）3月1日～3月31日'!AI146&gt;10,"×",""),"")</f>
        <v/>
      </c>
      <c r="W146" s="158" t="str">
        <f>IF(C146="○",IF('（別紙2-12）3月1日～3月31日'!AI146&lt;=7,"","×"),"")</f>
        <v/>
      </c>
      <c r="X146" s="162" t="str">
        <f t="shared" si="22"/>
        <v/>
      </c>
    </row>
    <row r="147" spans="1:24" s="112" customFormat="1" ht="30" customHeight="1" x14ac:dyDescent="0.4">
      <c r="A147" s="35">
        <v>134</v>
      </c>
      <c r="B147" s="103" t="str">
        <f>IF('（別紙2-12）3月1日～3月31日'!B147="","",'（別紙2-12）3月1日～3月31日'!B147)</f>
        <v/>
      </c>
      <c r="C147" s="202" t="str">
        <f>IF((COUNTA('（別紙2-1）4月1日～4月30日'!C147)+COUNTA('（別紙2-5）5月1日～5月31日'!C147)+COUNTA('（別紙2-6）6月1日～6月30日'!C147)+COUNTA('（別紙2-7）7月1日～7月31日'!C147)+COUNTA('（別紙2-8）8月1日～8月31日'!C147)+COUNTA('（別紙2-9）9月1日～9月30日'!C147)+COUNTA('（別紙2-7）10月1日～10月31日'!C147)+COUNTA('（別紙2-8）11月1日～11月30日'!C147)+COUNTA('（別紙2-9）12月1日～12月31日'!C147)+COUNTA('（別紙2-10）1月1日～1月31日'!C147)+COUNTA('（別紙2-11）2月1日～2月29日'!C147)+COUNTA('（別紙2-12）3月1日～3月31日'!C147))&gt;0,"○","")</f>
        <v/>
      </c>
      <c r="D147" s="220">
        <f>SUM('（別紙2-1）4月1日～4月30日'!$D147:$AG147)</f>
        <v>0</v>
      </c>
      <c r="E147" s="220">
        <f>SUM('（別紙2-5）5月1日～5月31日'!$D147:$AH147)</f>
        <v>0</v>
      </c>
      <c r="F147" s="220">
        <f>SUM('（別紙2-6）6月1日～6月30日'!$D147:$AG147)</f>
        <v>0</v>
      </c>
      <c r="G147" s="220">
        <f>SUM('（別紙2-7）7月1日～7月31日'!$D147:$AH147)</f>
        <v>0</v>
      </c>
      <c r="H147" s="220">
        <f>SUM('（別紙2-8）8月1日～8月31日'!$D147:$AH147)</f>
        <v>0</v>
      </c>
      <c r="I147" s="220">
        <f>SUM('（別紙2-9）9月1日～9月30日'!$D147:$AG147)</f>
        <v>0</v>
      </c>
      <c r="J147" s="220">
        <f>SUM('（別紙2-7）10月1日～10月31日'!$D147:$AH147)</f>
        <v>0</v>
      </c>
      <c r="K147" s="220">
        <f>SUM('（別紙2-8）11月1日～11月30日'!$D147:$AG147)</f>
        <v>0</v>
      </c>
      <c r="L147" s="220">
        <f>SUM('（別紙2-9）12月1日～12月31日'!$D147:$AH147)</f>
        <v>0</v>
      </c>
      <c r="M147" s="220">
        <f>SUM('（別紙2-10）1月1日～1月31日'!$D147:$AH147)</f>
        <v>0</v>
      </c>
      <c r="N147" s="220">
        <f>SUM('（別紙2-11）2月1日～2月29日'!$D147:$AF147)</f>
        <v>0</v>
      </c>
      <c r="O147" s="220">
        <f>SUM('（別紙2-12）3月1日～3月31日'!$D147:$AG147)</f>
        <v>0</v>
      </c>
      <c r="P147" s="221">
        <f t="shared" si="18"/>
        <v>0</v>
      </c>
      <c r="Q147" s="222" t="str">
        <f t="shared" si="19"/>
        <v/>
      </c>
      <c r="R147" s="222" t="str">
        <f t="shared" si="20"/>
        <v/>
      </c>
      <c r="S147" s="223" t="str">
        <f t="shared" si="21"/>
        <v/>
      </c>
      <c r="T147" s="224">
        <f t="shared" si="17"/>
        <v>0</v>
      </c>
      <c r="U147" s="161" t="str">
        <f>IF('（別紙2-12）3月1日～3月31日'!AI147&gt;15,"×","")</f>
        <v/>
      </c>
      <c r="V147" s="158" t="str">
        <f>IF('（別紙１）チェックリスト'!$B$43="",IF('（別紙2-12）3月1日～3月31日'!AI147&gt;10,"×",""),"")</f>
        <v/>
      </c>
      <c r="W147" s="158" t="str">
        <f>IF(C147="○",IF('（別紙2-12）3月1日～3月31日'!AI147&lt;=7,"","×"),"")</f>
        <v/>
      </c>
      <c r="X147" s="162" t="str">
        <f t="shared" si="22"/>
        <v/>
      </c>
    </row>
    <row r="148" spans="1:24" s="112" customFormat="1" ht="30" customHeight="1" thickBot="1" x14ac:dyDescent="0.45">
      <c r="A148" s="37">
        <v>135</v>
      </c>
      <c r="B148" s="104" t="str">
        <f>IF('（別紙2-12）3月1日～3月31日'!B148="","",'（別紙2-12）3月1日～3月31日'!B148)</f>
        <v/>
      </c>
      <c r="C148" s="235" t="str">
        <f>IF((COUNTA('（別紙2-1）4月1日～4月30日'!C148)+COUNTA('（別紙2-5）5月1日～5月31日'!C148)+COUNTA('（別紙2-6）6月1日～6月30日'!C148)+COUNTA('（別紙2-7）7月1日～7月31日'!C148)+COUNTA('（別紙2-8）8月1日～8月31日'!C148)+COUNTA('（別紙2-9）9月1日～9月30日'!C148)+COUNTA('（別紙2-7）10月1日～10月31日'!C148)+COUNTA('（別紙2-8）11月1日～11月30日'!C148)+COUNTA('（別紙2-9）12月1日～12月31日'!C148)+COUNTA('（別紙2-10）1月1日～1月31日'!C148)+COUNTA('（別紙2-11）2月1日～2月29日'!C148)+COUNTA('（別紙2-12）3月1日～3月31日'!C148))&gt;0,"○","")</f>
        <v/>
      </c>
      <c r="D148" s="209">
        <f>SUM('（別紙2-1）4月1日～4月30日'!$D148:$AG148)</f>
        <v>0</v>
      </c>
      <c r="E148" s="209">
        <f>SUM('（別紙2-5）5月1日～5月31日'!$D148:$AH148)</f>
        <v>0</v>
      </c>
      <c r="F148" s="209">
        <f>SUM('（別紙2-6）6月1日～6月30日'!$D148:$AG148)</f>
        <v>0</v>
      </c>
      <c r="G148" s="209">
        <f>SUM('（別紙2-7）7月1日～7月31日'!$D148:$AH148)</f>
        <v>0</v>
      </c>
      <c r="H148" s="209">
        <f>SUM('（別紙2-8）8月1日～8月31日'!$D148:$AH148)</f>
        <v>0</v>
      </c>
      <c r="I148" s="209">
        <f>SUM('（別紙2-9）9月1日～9月30日'!$D148:$AG148)</f>
        <v>0</v>
      </c>
      <c r="J148" s="209">
        <f>SUM('（別紙2-7）10月1日～10月31日'!$D148:$AH148)</f>
        <v>0</v>
      </c>
      <c r="K148" s="209">
        <f>SUM('（別紙2-8）11月1日～11月30日'!$D148:$AG148)</f>
        <v>0</v>
      </c>
      <c r="L148" s="209">
        <f>SUM('（別紙2-9）12月1日～12月31日'!$D148:$AH148)</f>
        <v>0</v>
      </c>
      <c r="M148" s="209">
        <f>SUM('（別紙2-10）1月1日～1月31日'!$D148:$AH148)</f>
        <v>0</v>
      </c>
      <c r="N148" s="209">
        <f>SUM('（別紙2-11）2月1日～2月29日'!$D148:$AF148)</f>
        <v>0</v>
      </c>
      <c r="O148" s="209">
        <f>SUM('（別紙2-12）3月1日～3月31日'!$D148:$AG148)</f>
        <v>0</v>
      </c>
      <c r="P148" s="210">
        <f t="shared" si="18"/>
        <v>0</v>
      </c>
      <c r="Q148" s="211" t="str">
        <f t="shared" si="19"/>
        <v/>
      </c>
      <c r="R148" s="211" t="str">
        <f t="shared" si="20"/>
        <v/>
      </c>
      <c r="S148" s="212" t="str">
        <f t="shared" si="21"/>
        <v/>
      </c>
      <c r="T148" s="213">
        <f t="shared" si="17"/>
        <v>0</v>
      </c>
      <c r="U148" s="175" t="str">
        <f>IF('（別紙2-12）3月1日～3月31日'!AI148&gt;15,"×","")</f>
        <v/>
      </c>
      <c r="V148" s="176" t="str">
        <f>IF('（別紙１）チェックリスト'!$B$43="",IF('（別紙2-12）3月1日～3月31日'!AI148&gt;10,"×",""),"")</f>
        <v/>
      </c>
      <c r="W148" s="176" t="str">
        <f>IF(C148="○",IF('（別紙2-12）3月1日～3月31日'!AI148&lt;=7,"","×"),"")</f>
        <v/>
      </c>
      <c r="X148" s="177" t="str">
        <f t="shared" si="22"/>
        <v/>
      </c>
    </row>
    <row r="149" spans="1:24" s="112" customFormat="1" ht="30" customHeight="1" x14ac:dyDescent="0.4">
      <c r="A149" s="64">
        <v>136</v>
      </c>
      <c r="B149" s="105" t="str">
        <f>IF('（別紙2-12）3月1日～3月31日'!B149="","",'（別紙2-12）3月1日～3月31日'!B149)</f>
        <v/>
      </c>
      <c r="C149" s="196" t="str">
        <f>IF((COUNTA('（別紙2-1）4月1日～4月30日'!C149)+COUNTA('（別紙2-5）5月1日～5月31日'!C149)+COUNTA('（別紙2-6）6月1日～6月30日'!C149)+COUNTA('（別紙2-7）7月1日～7月31日'!C149)+COUNTA('（別紙2-8）8月1日～8月31日'!C149)+COUNTA('（別紙2-9）9月1日～9月30日'!C149)+COUNTA('（別紙2-7）10月1日～10月31日'!C149)+COUNTA('（別紙2-8）11月1日～11月30日'!C149)+COUNTA('（別紙2-9）12月1日～12月31日'!C149)+COUNTA('（別紙2-10）1月1日～1月31日'!C149)+COUNTA('（別紙2-11）2月1日～2月29日'!C149)+COUNTA('（別紙2-12）3月1日～3月31日'!C149))&gt;0,"○","")</f>
        <v/>
      </c>
      <c r="D149" s="230">
        <f>SUM('（別紙2-1）4月1日～4月30日'!$D149:$AG149)</f>
        <v>0</v>
      </c>
      <c r="E149" s="230">
        <f>SUM('（別紙2-5）5月1日～5月31日'!$D149:$AH149)</f>
        <v>0</v>
      </c>
      <c r="F149" s="230">
        <f>SUM('（別紙2-6）6月1日～6月30日'!$D149:$AG149)</f>
        <v>0</v>
      </c>
      <c r="G149" s="230">
        <f>SUM('（別紙2-7）7月1日～7月31日'!$D149:$AH149)</f>
        <v>0</v>
      </c>
      <c r="H149" s="230">
        <f>SUM('（別紙2-8）8月1日～8月31日'!$D149:$AH149)</f>
        <v>0</v>
      </c>
      <c r="I149" s="230">
        <f>SUM('（別紙2-9）9月1日～9月30日'!$D149:$AG149)</f>
        <v>0</v>
      </c>
      <c r="J149" s="230">
        <f>SUM('（別紙2-7）10月1日～10月31日'!$D149:$AH149)</f>
        <v>0</v>
      </c>
      <c r="K149" s="230">
        <f>SUM('（別紙2-8）11月1日～11月30日'!$D149:$AG149)</f>
        <v>0</v>
      </c>
      <c r="L149" s="230">
        <f>SUM('（別紙2-9）12月1日～12月31日'!$D149:$AH149)</f>
        <v>0</v>
      </c>
      <c r="M149" s="230">
        <f>SUM('（別紙2-10）1月1日～1月31日'!$D149:$AH149)</f>
        <v>0</v>
      </c>
      <c r="N149" s="230">
        <f>SUM('（別紙2-11）2月1日～2月29日'!$D149:$AF149)</f>
        <v>0</v>
      </c>
      <c r="O149" s="230">
        <f>SUM('（別紙2-12）3月1日～3月31日'!$D149:$AG149)</f>
        <v>0</v>
      </c>
      <c r="P149" s="231">
        <f t="shared" si="18"/>
        <v>0</v>
      </c>
      <c r="Q149" s="232" t="str">
        <f t="shared" si="19"/>
        <v/>
      </c>
      <c r="R149" s="232" t="str">
        <f t="shared" si="20"/>
        <v/>
      </c>
      <c r="S149" s="233" t="str">
        <f t="shared" si="21"/>
        <v/>
      </c>
      <c r="T149" s="234">
        <f t="shared" si="17"/>
        <v>0</v>
      </c>
      <c r="U149" s="178" t="str">
        <f>IF('（別紙2-12）3月1日～3月31日'!AI149&gt;15,"×","")</f>
        <v/>
      </c>
      <c r="V149" s="179" t="str">
        <f>IF('（別紙１）チェックリスト'!$B$43="",IF('（別紙2-12）3月1日～3月31日'!AI149&gt;10,"×",""),"")</f>
        <v/>
      </c>
      <c r="W149" s="179" t="str">
        <f>IF(C149="○",IF('（別紙2-12）3月1日～3月31日'!AI149&lt;=7,"","×"),"")</f>
        <v/>
      </c>
      <c r="X149" s="180" t="str">
        <f t="shared" si="22"/>
        <v/>
      </c>
    </row>
    <row r="150" spans="1:24" s="112" customFormat="1" ht="30" customHeight="1" x14ac:dyDescent="0.4">
      <c r="A150" s="35">
        <v>137</v>
      </c>
      <c r="B150" s="103" t="str">
        <f>IF('（別紙2-12）3月1日～3月31日'!B150="","",'（別紙2-12）3月1日～3月31日'!B150)</f>
        <v/>
      </c>
      <c r="C150" s="202" t="str">
        <f>IF((COUNTA('（別紙2-1）4月1日～4月30日'!C150)+COUNTA('（別紙2-5）5月1日～5月31日'!C150)+COUNTA('（別紙2-6）6月1日～6月30日'!C150)+COUNTA('（別紙2-7）7月1日～7月31日'!C150)+COUNTA('（別紙2-8）8月1日～8月31日'!C150)+COUNTA('（別紙2-9）9月1日～9月30日'!C150)+COUNTA('（別紙2-7）10月1日～10月31日'!C150)+COUNTA('（別紙2-8）11月1日～11月30日'!C150)+COUNTA('（別紙2-9）12月1日～12月31日'!C150)+COUNTA('（別紙2-10）1月1日～1月31日'!C150)+COUNTA('（別紙2-11）2月1日～2月29日'!C150)+COUNTA('（別紙2-12）3月1日～3月31日'!C150))&gt;0,"○","")</f>
        <v/>
      </c>
      <c r="D150" s="220">
        <f>SUM('（別紙2-1）4月1日～4月30日'!$D150:$AG150)</f>
        <v>0</v>
      </c>
      <c r="E150" s="220">
        <f>SUM('（別紙2-5）5月1日～5月31日'!$D150:$AH150)</f>
        <v>0</v>
      </c>
      <c r="F150" s="220">
        <f>SUM('（別紙2-6）6月1日～6月30日'!$D150:$AG150)</f>
        <v>0</v>
      </c>
      <c r="G150" s="220">
        <f>SUM('（別紙2-7）7月1日～7月31日'!$D150:$AH150)</f>
        <v>0</v>
      </c>
      <c r="H150" s="220">
        <f>SUM('（別紙2-8）8月1日～8月31日'!$D150:$AH150)</f>
        <v>0</v>
      </c>
      <c r="I150" s="220">
        <f>SUM('（別紙2-9）9月1日～9月30日'!$D150:$AG150)</f>
        <v>0</v>
      </c>
      <c r="J150" s="220">
        <f>SUM('（別紙2-7）10月1日～10月31日'!$D150:$AH150)</f>
        <v>0</v>
      </c>
      <c r="K150" s="220">
        <f>SUM('（別紙2-8）11月1日～11月30日'!$D150:$AG150)</f>
        <v>0</v>
      </c>
      <c r="L150" s="220">
        <f>SUM('（別紙2-9）12月1日～12月31日'!$D150:$AH150)</f>
        <v>0</v>
      </c>
      <c r="M150" s="220">
        <f>SUM('（別紙2-10）1月1日～1月31日'!$D150:$AH150)</f>
        <v>0</v>
      </c>
      <c r="N150" s="220">
        <f>SUM('（別紙2-11）2月1日～2月29日'!$D150:$AF150)</f>
        <v>0</v>
      </c>
      <c r="O150" s="220">
        <f>SUM('（別紙2-12）3月1日～3月31日'!$D150:$AG150)</f>
        <v>0</v>
      </c>
      <c r="P150" s="221">
        <f t="shared" si="18"/>
        <v>0</v>
      </c>
      <c r="Q150" s="222" t="str">
        <f t="shared" si="19"/>
        <v/>
      </c>
      <c r="R150" s="222" t="str">
        <f t="shared" si="20"/>
        <v/>
      </c>
      <c r="S150" s="223" t="str">
        <f t="shared" si="21"/>
        <v/>
      </c>
      <c r="T150" s="224">
        <f t="shared" si="17"/>
        <v>0</v>
      </c>
      <c r="U150" s="161" t="str">
        <f>IF('（別紙2-12）3月1日～3月31日'!AI150&gt;15,"×","")</f>
        <v/>
      </c>
      <c r="V150" s="158" t="str">
        <f>IF('（別紙１）チェックリスト'!$B$43="",IF('（別紙2-12）3月1日～3月31日'!AI150&gt;10,"×",""),"")</f>
        <v/>
      </c>
      <c r="W150" s="158" t="str">
        <f>IF(C150="○",IF('（別紙2-12）3月1日～3月31日'!AI150&lt;=7,"","×"),"")</f>
        <v/>
      </c>
      <c r="X150" s="162" t="str">
        <f t="shared" si="22"/>
        <v/>
      </c>
    </row>
    <row r="151" spans="1:24" s="112" customFormat="1" ht="30" customHeight="1" x14ac:dyDescent="0.4">
      <c r="A151" s="35">
        <v>138</v>
      </c>
      <c r="B151" s="103" t="str">
        <f>IF('（別紙2-12）3月1日～3月31日'!B151="","",'（別紙2-12）3月1日～3月31日'!B151)</f>
        <v/>
      </c>
      <c r="C151" s="202" t="str">
        <f>IF((COUNTA('（別紙2-1）4月1日～4月30日'!C151)+COUNTA('（別紙2-5）5月1日～5月31日'!C151)+COUNTA('（別紙2-6）6月1日～6月30日'!C151)+COUNTA('（別紙2-7）7月1日～7月31日'!C151)+COUNTA('（別紙2-8）8月1日～8月31日'!C151)+COUNTA('（別紙2-9）9月1日～9月30日'!C151)+COUNTA('（別紙2-7）10月1日～10月31日'!C151)+COUNTA('（別紙2-8）11月1日～11月30日'!C151)+COUNTA('（別紙2-9）12月1日～12月31日'!C151)+COUNTA('（別紙2-10）1月1日～1月31日'!C151)+COUNTA('（別紙2-11）2月1日～2月29日'!C151)+COUNTA('（別紙2-12）3月1日～3月31日'!C151))&gt;0,"○","")</f>
        <v/>
      </c>
      <c r="D151" s="220">
        <f>SUM('（別紙2-1）4月1日～4月30日'!$D151:$AG151)</f>
        <v>0</v>
      </c>
      <c r="E151" s="220">
        <f>SUM('（別紙2-5）5月1日～5月31日'!$D151:$AH151)</f>
        <v>0</v>
      </c>
      <c r="F151" s="220">
        <f>SUM('（別紙2-6）6月1日～6月30日'!$D151:$AG151)</f>
        <v>0</v>
      </c>
      <c r="G151" s="220">
        <f>SUM('（別紙2-7）7月1日～7月31日'!$D151:$AH151)</f>
        <v>0</v>
      </c>
      <c r="H151" s="220">
        <f>SUM('（別紙2-8）8月1日～8月31日'!$D151:$AH151)</f>
        <v>0</v>
      </c>
      <c r="I151" s="220">
        <f>SUM('（別紙2-9）9月1日～9月30日'!$D151:$AG151)</f>
        <v>0</v>
      </c>
      <c r="J151" s="220">
        <f>SUM('（別紙2-7）10月1日～10月31日'!$D151:$AH151)</f>
        <v>0</v>
      </c>
      <c r="K151" s="220">
        <f>SUM('（別紙2-8）11月1日～11月30日'!$D151:$AG151)</f>
        <v>0</v>
      </c>
      <c r="L151" s="220">
        <f>SUM('（別紙2-9）12月1日～12月31日'!$D151:$AH151)</f>
        <v>0</v>
      </c>
      <c r="M151" s="220">
        <f>SUM('（別紙2-10）1月1日～1月31日'!$D151:$AH151)</f>
        <v>0</v>
      </c>
      <c r="N151" s="220">
        <f>SUM('（別紙2-11）2月1日～2月29日'!$D151:$AF151)</f>
        <v>0</v>
      </c>
      <c r="O151" s="220">
        <f>SUM('（別紙2-12）3月1日～3月31日'!$D151:$AG151)</f>
        <v>0</v>
      </c>
      <c r="P151" s="221">
        <f t="shared" si="18"/>
        <v>0</v>
      </c>
      <c r="Q151" s="222" t="str">
        <f t="shared" si="19"/>
        <v/>
      </c>
      <c r="R151" s="222" t="str">
        <f t="shared" si="20"/>
        <v/>
      </c>
      <c r="S151" s="223" t="str">
        <f t="shared" si="21"/>
        <v/>
      </c>
      <c r="T151" s="224">
        <f t="shared" si="17"/>
        <v>0</v>
      </c>
      <c r="U151" s="161" t="str">
        <f>IF('（別紙2-12）3月1日～3月31日'!AI151&gt;15,"×","")</f>
        <v/>
      </c>
      <c r="V151" s="158" t="str">
        <f>IF('（別紙１）チェックリスト'!$B$43="",IF('（別紙2-12）3月1日～3月31日'!AI151&gt;10,"×",""),"")</f>
        <v/>
      </c>
      <c r="W151" s="158" t="str">
        <f>IF(C151="○",IF('（別紙2-12）3月1日～3月31日'!AI151&lt;=7,"","×"),"")</f>
        <v/>
      </c>
      <c r="X151" s="162" t="str">
        <f t="shared" si="22"/>
        <v/>
      </c>
    </row>
    <row r="152" spans="1:24" s="112" customFormat="1" ht="30" customHeight="1" x14ac:dyDescent="0.4">
      <c r="A152" s="35">
        <v>139</v>
      </c>
      <c r="B152" s="103" t="str">
        <f>IF('（別紙2-12）3月1日～3月31日'!B152="","",'（別紙2-12）3月1日～3月31日'!B152)</f>
        <v/>
      </c>
      <c r="C152" s="202" t="str">
        <f>IF((COUNTA('（別紙2-1）4月1日～4月30日'!C152)+COUNTA('（別紙2-5）5月1日～5月31日'!C152)+COUNTA('（別紙2-6）6月1日～6月30日'!C152)+COUNTA('（別紙2-7）7月1日～7月31日'!C152)+COUNTA('（別紙2-8）8月1日～8月31日'!C152)+COUNTA('（別紙2-9）9月1日～9月30日'!C152)+COUNTA('（別紙2-7）10月1日～10月31日'!C152)+COUNTA('（別紙2-8）11月1日～11月30日'!C152)+COUNTA('（別紙2-9）12月1日～12月31日'!C152)+COUNTA('（別紙2-10）1月1日～1月31日'!C152)+COUNTA('（別紙2-11）2月1日～2月29日'!C152)+COUNTA('（別紙2-12）3月1日～3月31日'!C152))&gt;0,"○","")</f>
        <v/>
      </c>
      <c r="D152" s="220">
        <f>SUM('（別紙2-1）4月1日～4月30日'!$D152:$AG152)</f>
        <v>0</v>
      </c>
      <c r="E152" s="220">
        <f>SUM('（別紙2-5）5月1日～5月31日'!$D152:$AH152)</f>
        <v>0</v>
      </c>
      <c r="F152" s="220">
        <f>SUM('（別紙2-6）6月1日～6月30日'!$D152:$AG152)</f>
        <v>0</v>
      </c>
      <c r="G152" s="220">
        <f>SUM('（別紙2-7）7月1日～7月31日'!$D152:$AH152)</f>
        <v>0</v>
      </c>
      <c r="H152" s="220">
        <f>SUM('（別紙2-8）8月1日～8月31日'!$D152:$AH152)</f>
        <v>0</v>
      </c>
      <c r="I152" s="220">
        <f>SUM('（別紙2-9）9月1日～9月30日'!$D152:$AG152)</f>
        <v>0</v>
      </c>
      <c r="J152" s="220">
        <f>SUM('（別紙2-7）10月1日～10月31日'!$D152:$AH152)</f>
        <v>0</v>
      </c>
      <c r="K152" s="220">
        <f>SUM('（別紙2-8）11月1日～11月30日'!$D152:$AG152)</f>
        <v>0</v>
      </c>
      <c r="L152" s="220">
        <f>SUM('（別紙2-9）12月1日～12月31日'!$D152:$AH152)</f>
        <v>0</v>
      </c>
      <c r="M152" s="220">
        <f>SUM('（別紙2-10）1月1日～1月31日'!$D152:$AH152)</f>
        <v>0</v>
      </c>
      <c r="N152" s="220">
        <f>SUM('（別紙2-11）2月1日～2月29日'!$D152:$AF152)</f>
        <v>0</v>
      </c>
      <c r="O152" s="220">
        <f>SUM('（別紙2-12）3月1日～3月31日'!$D152:$AG152)</f>
        <v>0</v>
      </c>
      <c r="P152" s="221">
        <f t="shared" si="18"/>
        <v>0</v>
      </c>
      <c r="Q152" s="222" t="str">
        <f t="shared" si="19"/>
        <v/>
      </c>
      <c r="R152" s="222" t="str">
        <f t="shared" si="20"/>
        <v/>
      </c>
      <c r="S152" s="223" t="str">
        <f t="shared" si="21"/>
        <v/>
      </c>
      <c r="T152" s="224">
        <f t="shared" si="17"/>
        <v>0</v>
      </c>
      <c r="U152" s="161" t="str">
        <f>IF('（別紙2-12）3月1日～3月31日'!AI152&gt;15,"×","")</f>
        <v/>
      </c>
      <c r="V152" s="158" t="str">
        <f>IF('（別紙１）チェックリスト'!$B$43="",IF('（別紙2-12）3月1日～3月31日'!AI152&gt;10,"×",""),"")</f>
        <v/>
      </c>
      <c r="W152" s="158" t="str">
        <f>IF(C152="○",IF('（別紙2-12）3月1日～3月31日'!AI152&lt;=7,"","×"),"")</f>
        <v/>
      </c>
      <c r="X152" s="162" t="str">
        <f t="shared" si="22"/>
        <v/>
      </c>
    </row>
    <row r="153" spans="1:24" s="112" customFormat="1" ht="30" customHeight="1" thickBot="1" x14ac:dyDescent="0.45">
      <c r="A153" s="35">
        <v>140</v>
      </c>
      <c r="B153" s="104" t="str">
        <f>IF('（別紙2-12）3月1日～3月31日'!B153="","",'（別紙2-12）3月1日～3月31日'!B153)</f>
        <v/>
      </c>
      <c r="C153" s="235" t="str">
        <f>IF((COUNTA('（別紙2-1）4月1日～4月30日'!C153)+COUNTA('（別紙2-5）5月1日～5月31日'!C153)+COUNTA('（別紙2-6）6月1日～6月30日'!C153)+COUNTA('（別紙2-7）7月1日～7月31日'!C153)+COUNTA('（別紙2-8）8月1日～8月31日'!C153)+COUNTA('（別紙2-9）9月1日～9月30日'!C153)+COUNTA('（別紙2-7）10月1日～10月31日'!C153)+COUNTA('（別紙2-8）11月1日～11月30日'!C153)+COUNTA('（別紙2-9）12月1日～12月31日'!C153)+COUNTA('（別紙2-10）1月1日～1月31日'!C153)+COUNTA('（別紙2-11）2月1日～2月29日'!C153)+COUNTA('（別紙2-12）3月1日～3月31日'!C153))&gt;0,"○","")</f>
        <v/>
      </c>
      <c r="D153" s="220">
        <f>SUM('（別紙2-1）4月1日～4月30日'!$D153:$AG153)</f>
        <v>0</v>
      </c>
      <c r="E153" s="220">
        <f>SUM('（別紙2-5）5月1日～5月31日'!$D153:$AH153)</f>
        <v>0</v>
      </c>
      <c r="F153" s="220">
        <f>SUM('（別紙2-6）6月1日～6月30日'!$D153:$AG153)</f>
        <v>0</v>
      </c>
      <c r="G153" s="220">
        <f>SUM('（別紙2-7）7月1日～7月31日'!$D153:$AH153)</f>
        <v>0</v>
      </c>
      <c r="H153" s="220">
        <f>SUM('（別紙2-8）8月1日～8月31日'!$D153:$AH153)</f>
        <v>0</v>
      </c>
      <c r="I153" s="220">
        <f>SUM('（別紙2-9）9月1日～9月30日'!$D153:$AG153)</f>
        <v>0</v>
      </c>
      <c r="J153" s="220">
        <f>SUM('（別紙2-7）10月1日～10月31日'!$D153:$AH153)</f>
        <v>0</v>
      </c>
      <c r="K153" s="220">
        <f>SUM('（別紙2-8）11月1日～11月30日'!$D153:$AG153)</f>
        <v>0</v>
      </c>
      <c r="L153" s="220">
        <f>SUM('（別紙2-9）12月1日～12月31日'!$D153:$AH153)</f>
        <v>0</v>
      </c>
      <c r="M153" s="220">
        <f>SUM('（別紙2-10）1月1日～1月31日'!$D153:$AH153)</f>
        <v>0</v>
      </c>
      <c r="N153" s="220">
        <f>SUM('（別紙2-11）2月1日～2月29日'!$D153:$AF153)</f>
        <v>0</v>
      </c>
      <c r="O153" s="220">
        <f>SUM('（別紙2-12）3月1日～3月31日'!$D153:$AG153)</f>
        <v>0</v>
      </c>
      <c r="P153" s="221">
        <f t="shared" si="18"/>
        <v>0</v>
      </c>
      <c r="Q153" s="222" t="str">
        <f t="shared" si="19"/>
        <v/>
      </c>
      <c r="R153" s="222" t="str">
        <f t="shared" si="20"/>
        <v/>
      </c>
      <c r="S153" s="223" t="str">
        <f t="shared" si="21"/>
        <v/>
      </c>
      <c r="T153" s="224">
        <f t="shared" si="17"/>
        <v>0</v>
      </c>
      <c r="U153" s="165" t="str">
        <f>IF('（別紙2-12）3月1日～3月31日'!AI153&gt;15,"×","")</f>
        <v/>
      </c>
      <c r="V153" s="166" t="str">
        <f>IF('（別紙１）チェックリスト'!$B$43="",IF('（別紙2-12）3月1日～3月31日'!AI153&gt;10,"×",""),"")</f>
        <v/>
      </c>
      <c r="W153" s="166" t="str">
        <f>IF(C153="○",IF('（別紙2-12）3月1日～3月31日'!AI153&lt;=7,"","×"),"")</f>
        <v/>
      </c>
      <c r="X153" s="167" t="str">
        <f t="shared" si="22"/>
        <v/>
      </c>
    </row>
    <row r="154" spans="1:24" s="112" customFormat="1" ht="30" customHeight="1" x14ac:dyDescent="0.4">
      <c r="A154" s="71">
        <v>141</v>
      </c>
      <c r="B154" s="105" t="str">
        <f>IF('（別紙2-12）3月1日～3月31日'!B154="","",'（別紙2-12）3月1日～3月31日'!B154)</f>
        <v/>
      </c>
      <c r="C154" s="196" t="str">
        <f>IF((COUNTA('（別紙2-1）4月1日～4月30日'!C154)+COUNTA('（別紙2-5）5月1日～5月31日'!C154)+COUNTA('（別紙2-6）6月1日～6月30日'!C154)+COUNTA('（別紙2-7）7月1日～7月31日'!C154)+COUNTA('（別紙2-8）8月1日～8月31日'!C154)+COUNTA('（別紙2-9）9月1日～9月30日'!C154)+COUNTA('（別紙2-7）10月1日～10月31日'!C154)+COUNTA('（別紙2-8）11月1日～11月30日'!C154)+COUNTA('（別紙2-9）12月1日～12月31日'!C154)+COUNTA('（別紙2-10）1月1日～1月31日'!C154)+COUNTA('（別紙2-11）2月1日～2月29日'!C154)+COUNTA('（別紙2-12）3月1日～3月31日'!C154))&gt;0,"○","")</f>
        <v/>
      </c>
      <c r="D154" s="225">
        <f>SUM('（別紙2-1）4月1日～4月30日'!$D154:$AG154)</f>
        <v>0</v>
      </c>
      <c r="E154" s="225">
        <f>SUM('（別紙2-5）5月1日～5月31日'!$D154:$AH154)</f>
        <v>0</v>
      </c>
      <c r="F154" s="225">
        <f>SUM('（別紙2-6）6月1日～6月30日'!$D154:$AG154)</f>
        <v>0</v>
      </c>
      <c r="G154" s="225">
        <f>SUM('（別紙2-7）7月1日～7月31日'!$D154:$AH154)</f>
        <v>0</v>
      </c>
      <c r="H154" s="225">
        <f>SUM('（別紙2-8）8月1日～8月31日'!$D154:$AH154)</f>
        <v>0</v>
      </c>
      <c r="I154" s="225">
        <f>SUM('（別紙2-9）9月1日～9月30日'!$D154:$AG154)</f>
        <v>0</v>
      </c>
      <c r="J154" s="225">
        <f>SUM('（別紙2-7）10月1日～10月31日'!$D154:$AH154)</f>
        <v>0</v>
      </c>
      <c r="K154" s="225">
        <f>SUM('（別紙2-8）11月1日～11月30日'!$D154:$AG154)</f>
        <v>0</v>
      </c>
      <c r="L154" s="225">
        <f>SUM('（別紙2-9）12月1日～12月31日'!$D154:$AH154)</f>
        <v>0</v>
      </c>
      <c r="M154" s="225">
        <f>SUM('（別紙2-10）1月1日～1月31日'!$D154:$AH154)</f>
        <v>0</v>
      </c>
      <c r="N154" s="225">
        <f>SUM('（別紙2-11）2月1日～2月29日'!$D154:$AF154)</f>
        <v>0</v>
      </c>
      <c r="O154" s="225">
        <f>SUM('（別紙2-12）3月1日～3月31日'!$D154:$AG154)</f>
        <v>0</v>
      </c>
      <c r="P154" s="226">
        <f t="shared" si="18"/>
        <v>0</v>
      </c>
      <c r="Q154" s="227" t="str">
        <f t="shared" si="19"/>
        <v/>
      </c>
      <c r="R154" s="227" t="str">
        <f t="shared" si="20"/>
        <v/>
      </c>
      <c r="S154" s="228" t="str">
        <f t="shared" si="21"/>
        <v/>
      </c>
      <c r="T154" s="229">
        <f t="shared" si="17"/>
        <v>0</v>
      </c>
      <c r="U154" s="172" t="str">
        <f>IF('（別紙2-12）3月1日～3月31日'!AI154&gt;15,"×","")</f>
        <v/>
      </c>
      <c r="V154" s="173" t="str">
        <f>IF('（別紙１）チェックリスト'!$B$43="",IF('（別紙2-12）3月1日～3月31日'!AI154&gt;10,"×",""),"")</f>
        <v/>
      </c>
      <c r="W154" s="173" t="str">
        <f>IF(C154="○",IF('（別紙2-12）3月1日～3月31日'!AI154&lt;=7,"","×"),"")</f>
        <v/>
      </c>
      <c r="X154" s="174" t="str">
        <f t="shared" si="22"/>
        <v/>
      </c>
    </row>
    <row r="155" spans="1:24" s="112" customFormat="1" ht="30" customHeight="1" x14ac:dyDescent="0.4">
      <c r="A155" s="35">
        <v>142</v>
      </c>
      <c r="B155" s="103" t="str">
        <f>IF('（別紙2-12）3月1日～3月31日'!B155="","",'（別紙2-12）3月1日～3月31日'!B155)</f>
        <v/>
      </c>
      <c r="C155" s="202" t="str">
        <f>IF((COUNTA('（別紙2-1）4月1日～4月30日'!C155)+COUNTA('（別紙2-5）5月1日～5月31日'!C155)+COUNTA('（別紙2-6）6月1日～6月30日'!C155)+COUNTA('（別紙2-7）7月1日～7月31日'!C155)+COUNTA('（別紙2-8）8月1日～8月31日'!C155)+COUNTA('（別紙2-9）9月1日～9月30日'!C155)+COUNTA('（別紙2-7）10月1日～10月31日'!C155)+COUNTA('（別紙2-8）11月1日～11月30日'!C155)+COUNTA('（別紙2-9）12月1日～12月31日'!C155)+COUNTA('（別紙2-10）1月1日～1月31日'!C155)+COUNTA('（別紙2-11）2月1日～2月29日'!C155)+COUNTA('（別紙2-12）3月1日～3月31日'!C155))&gt;0,"○","")</f>
        <v/>
      </c>
      <c r="D155" s="220">
        <f>SUM('（別紙2-1）4月1日～4月30日'!$D155:$AG155)</f>
        <v>0</v>
      </c>
      <c r="E155" s="220">
        <f>SUM('（別紙2-5）5月1日～5月31日'!$D155:$AH155)</f>
        <v>0</v>
      </c>
      <c r="F155" s="220">
        <f>SUM('（別紙2-6）6月1日～6月30日'!$D155:$AG155)</f>
        <v>0</v>
      </c>
      <c r="G155" s="220">
        <f>SUM('（別紙2-7）7月1日～7月31日'!$D155:$AH155)</f>
        <v>0</v>
      </c>
      <c r="H155" s="220">
        <f>SUM('（別紙2-8）8月1日～8月31日'!$D155:$AH155)</f>
        <v>0</v>
      </c>
      <c r="I155" s="220">
        <f>SUM('（別紙2-9）9月1日～9月30日'!$D155:$AG155)</f>
        <v>0</v>
      </c>
      <c r="J155" s="220">
        <f>SUM('（別紙2-7）10月1日～10月31日'!$D155:$AH155)</f>
        <v>0</v>
      </c>
      <c r="K155" s="220">
        <f>SUM('（別紙2-8）11月1日～11月30日'!$D155:$AG155)</f>
        <v>0</v>
      </c>
      <c r="L155" s="220">
        <f>SUM('（別紙2-9）12月1日～12月31日'!$D155:$AH155)</f>
        <v>0</v>
      </c>
      <c r="M155" s="220">
        <f>SUM('（別紙2-10）1月1日～1月31日'!$D155:$AH155)</f>
        <v>0</v>
      </c>
      <c r="N155" s="220">
        <f>SUM('（別紙2-11）2月1日～2月29日'!$D155:$AF155)</f>
        <v>0</v>
      </c>
      <c r="O155" s="220">
        <f>SUM('（別紙2-12）3月1日～3月31日'!$D155:$AG155)</f>
        <v>0</v>
      </c>
      <c r="P155" s="221">
        <f t="shared" si="18"/>
        <v>0</v>
      </c>
      <c r="Q155" s="222" t="str">
        <f t="shared" si="19"/>
        <v/>
      </c>
      <c r="R155" s="222" t="str">
        <f t="shared" si="20"/>
        <v/>
      </c>
      <c r="S155" s="223" t="str">
        <f t="shared" si="21"/>
        <v/>
      </c>
      <c r="T155" s="224">
        <f t="shared" si="17"/>
        <v>0</v>
      </c>
      <c r="U155" s="161" t="str">
        <f>IF('（別紙2-12）3月1日～3月31日'!AI155&gt;15,"×","")</f>
        <v/>
      </c>
      <c r="V155" s="158" t="str">
        <f>IF('（別紙１）チェックリスト'!$B$43="",IF('（別紙2-12）3月1日～3月31日'!AI155&gt;10,"×",""),"")</f>
        <v/>
      </c>
      <c r="W155" s="158" t="str">
        <f>IF(C155="○",IF('（別紙2-12）3月1日～3月31日'!AI155&lt;=7,"","×"),"")</f>
        <v/>
      </c>
      <c r="X155" s="162" t="str">
        <f t="shared" si="22"/>
        <v/>
      </c>
    </row>
    <row r="156" spans="1:24" s="112" customFormat="1" ht="30" customHeight="1" x14ac:dyDescent="0.4">
      <c r="A156" s="35">
        <v>143</v>
      </c>
      <c r="B156" s="103" t="str">
        <f>IF('（別紙2-12）3月1日～3月31日'!B156="","",'（別紙2-12）3月1日～3月31日'!B156)</f>
        <v/>
      </c>
      <c r="C156" s="202" t="str">
        <f>IF((COUNTA('（別紙2-1）4月1日～4月30日'!C156)+COUNTA('（別紙2-5）5月1日～5月31日'!C156)+COUNTA('（別紙2-6）6月1日～6月30日'!C156)+COUNTA('（別紙2-7）7月1日～7月31日'!C156)+COUNTA('（別紙2-8）8月1日～8月31日'!C156)+COUNTA('（別紙2-9）9月1日～9月30日'!C156)+COUNTA('（別紙2-7）10月1日～10月31日'!C156)+COUNTA('（別紙2-8）11月1日～11月30日'!C156)+COUNTA('（別紙2-9）12月1日～12月31日'!C156)+COUNTA('（別紙2-10）1月1日～1月31日'!C156)+COUNTA('（別紙2-11）2月1日～2月29日'!C156)+COUNTA('（別紙2-12）3月1日～3月31日'!C156))&gt;0,"○","")</f>
        <v/>
      </c>
      <c r="D156" s="220">
        <f>SUM('（別紙2-1）4月1日～4月30日'!$D156:$AG156)</f>
        <v>0</v>
      </c>
      <c r="E156" s="220">
        <f>SUM('（別紙2-5）5月1日～5月31日'!$D156:$AH156)</f>
        <v>0</v>
      </c>
      <c r="F156" s="220">
        <f>SUM('（別紙2-6）6月1日～6月30日'!$D156:$AG156)</f>
        <v>0</v>
      </c>
      <c r="G156" s="220">
        <f>SUM('（別紙2-7）7月1日～7月31日'!$D156:$AH156)</f>
        <v>0</v>
      </c>
      <c r="H156" s="220">
        <f>SUM('（別紙2-8）8月1日～8月31日'!$D156:$AH156)</f>
        <v>0</v>
      </c>
      <c r="I156" s="220">
        <f>SUM('（別紙2-9）9月1日～9月30日'!$D156:$AG156)</f>
        <v>0</v>
      </c>
      <c r="J156" s="220">
        <f>SUM('（別紙2-7）10月1日～10月31日'!$D156:$AH156)</f>
        <v>0</v>
      </c>
      <c r="K156" s="220">
        <f>SUM('（別紙2-8）11月1日～11月30日'!$D156:$AG156)</f>
        <v>0</v>
      </c>
      <c r="L156" s="220">
        <f>SUM('（別紙2-9）12月1日～12月31日'!$D156:$AH156)</f>
        <v>0</v>
      </c>
      <c r="M156" s="220">
        <f>SUM('（別紙2-10）1月1日～1月31日'!$D156:$AH156)</f>
        <v>0</v>
      </c>
      <c r="N156" s="220">
        <f>SUM('（別紙2-11）2月1日～2月29日'!$D156:$AF156)</f>
        <v>0</v>
      </c>
      <c r="O156" s="220">
        <f>SUM('（別紙2-12）3月1日～3月31日'!$D156:$AG156)</f>
        <v>0</v>
      </c>
      <c r="P156" s="221">
        <f t="shared" si="18"/>
        <v>0</v>
      </c>
      <c r="Q156" s="222" t="str">
        <f t="shared" si="19"/>
        <v/>
      </c>
      <c r="R156" s="222" t="str">
        <f t="shared" si="20"/>
        <v/>
      </c>
      <c r="S156" s="223" t="str">
        <f t="shared" si="21"/>
        <v/>
      </c>
      <c r="T156" s="224">
        <f t="shared" si="17"/>
        <v>0</v>
      </c>
      <c r="U156" s="161" t="str">
        <f>IF('（別紙2-12）3月1日～3月31日'!AI156&gt;15,"×","")</f>
        <v/>
      </c>
      <c r="V156" s="158" t="str">
        <f>IF('（別紙１）チェックリスト'!$B$43="",IF('（別紙2-12）3月1日～3月31日'!AI156&gt;10,"×",""),"")</f>
        <v/>
      </c>
      <c r="W156" s="158" t="str">
        <f>IF(C156="○",IF('（別紙2-12）3月1日～3月31日'!AI156&lt;=7,"","×"),"")</f>
        <v/>
      </c>
      <c r="X156" s="162" t="str">
        <f t="shared" si="22"/>
        <v/>
      </c>
    </row>
    <row r="157" spans="1:24" s="112" customFormat="1" ht="30" customHeight="1" x14ac:dyDescent="0.4">
      <c r="A157" s="35">
        <v>144</v>
      </c>
      <c r="B157" s="103" t="str">
        <f>IF('（別紙2-12）3月1日～3月31日'!B157="","",'（別紙2-12）3月1日～3月31日'!B157)</f>
        <v/>
      </c>
      <c r="C157" s="202" t="str">
        <f>IF((COUNTA('（別紙2-1）4月1日～4月30日'!C157)+COUNTA('（別紙2-5）5月1日～5月31日'!C157)+COUNTA('（別紙2-6）6月1日～6月30日'!C157)+COUNTA('（別紙2-7）7月1日～7月31日'!C157)+COUNTA('（別紙2-8）8月1日～8月31日'!C157)+COUNTA('（別紙2-9）9月1日～9月30日'!C157)+COUNTA('（別紙2-7）10月1日～10月31日'!C157)+COUNTA('（別紙2-8）11月1日～11月30日'!C157)+COUNTA('（別紙2-9）12月1日～12月31日'!C157)+COUNTA('（別紙2-10）1月1日～1月31日'!C157)+COUNTA('（別紙2-11）2月1日～2月29日'!C157)+COUNTA('（別紙2-12）3月1日～3月31日'!C157))&gt;0,"○","")</f>
        <v/>
      </c>
      <c r="D157" s="220">
        <f>SUM('（別紙2-1）4月1日～4月30日'!$D157:$AG157)</f>
        <v>0</v>
      </c>
      <c r="E157" s="220">
        <f>SUM('（別紙2-5）5月1日～5月31日'!$D157:$AH157)</f>
        <v>0</v>
      </c>
      <c r="F157" s="220">
        <f>SUM('（別紙2-6）6月1日～6月30日'!$D157:$AG157)</f>
        <v>0</v>
      </c>
      <c r="G157" s="220">
        <f>SUM('（別紙2-7）7月1日～7月31日'!$D157:$AH157)</f>
        <v>0</v>
      </c>
      <c r="H157" s="220">
        <f>SUM('（別紙2-8）8月1日～8月31日'!$D157:$AH157)</f>
        <v>0</v>
      </c>
      <c r="I157" s="220">
        <f>SUM('（別紙2-9）9月1日～9月30日'!$D157:$AG157)</f>
        <v>0</v>
      </c>
      <c r="J157" s="220">
        <f>SUM('（別紙2-7）10月1日～10月31日'!$D157:$AH157)</f>
        <v>0</v>
      </c>
      <c r="K157" s="220">
        <f>SUM('（別紙2-8）11月1日～11月30日'!$D157:$AG157)</f>
        <v>0</v>
      </c>
      <c r="L157" s="220">
        <f>SUM('（別紙2-9）12月1日～12月31日'!$D157:$AH157)</f>
        <v>0</v>
      </c>
      <c r="M157" s="220">
        <f>SUM('（別紙2-10）1月1日～1月31日'!$D157:$AH157)</f>
        <v>0</v>
      </c>
      <c r="N157" s="220">
        <f>SUM('（別紙2-11）2月1日～2月29日'!$D157:$AF157)</f>
        <v>0</v>
      </c>
      <c r="O157" s="220">
        <f>SUM('（別紙2-12）3月1日～3月31日'!$D157:$AG157)</f>
        <v>0</v>
      </c>
      <c r="P157" s="221">
        <f t="shared" si="18"/>
        <v>0</v>
      </c>
      <c r="Q157" s="222" t="str">
        <f t="shared" si="19"/>
        <v/>
      </c>
      <c r="R157" s="222" t="str">
        <f t="shared" si="20"/>
        <v/>
      </c>
      <c r="S157" s="223" t="str">
        <f t="shared" si="21"/>
        <v/>
      </c>
      <c r="T157" s="224">
        <f t="shared" si="17"/>
        <v>0</v>
      </c>
      <c r="U157" s="161" t="str">
        <f>IF('（別紙2-12）3月1日～3月31日'!AI157&gt;15,"×","")</f>
        <v/>
      </c>
      <c r="V157" s="158" t="str">
        <f>IF('（別紙１）チェックリスト'!$B$43="",IF('（別紙2-12）3月1日～3月31日'!AI157&gt;10,"×",""),"")</f>
        <v/>
      </c>
      <c r="W157" s="158" t="str">
        <f>IF(C157="○",IF('（別紙2-12）3月1日～3月31日'!AI157&lt;=7,"","×"),"")</f>
        <v/>
      </c>
      <c r="X157" s="162" t="str">
        <f t="shared" si="22"/>
        <v/>
      </c>
    </row>
    <row r="158" spans="1:24" s="112" customFormat="1" ht="30" customHeight="1" thickBot="1" x14ac:dyDescent="0.45">
      <c r="A158" s="37">
        <v>145</v>
      </c>
      <c r="B158" s="106" t="str">
        <f>IF('（別紙2-12）3月1日～3月31日'!B158="","",'（別紙2-12）3月1日～3月31日'!B158)</f>
        <v/>
      </c>
      <c r="C158" s="235" t="str">
        <f>IF((COUNTA('（別紙2-1）4月1日～4月30日'!C158)+COUNTA('（別紙2-5）5月1日～5月31日'!C158)+COUNTA('（別紙2-6）6月1日～6月30日'!C158)+COUNTA('（別紙2-7）7月1日～7月31日'!C158)+COUNTA('（別紙2-8）8月1日～8月31日'!C158)+COUNTA('（別紙2-9）9月1日～9月30日'!C158)+COUNTA('（別紙2-7）10月1日～10月31日'!C158)+COUNTA('（別紙2-8）11月1日～11月30日'!C158)+COUNTA('（別紙2-9）12月1日～12月31日'!C158)+COUNTA('（別紙2-10）1月1日～1月31日'!C158)+COUNTA('（別紙2-11）2月1日～2月29日'!C158)+COUNTA('（別紙2-12）3月1日～3月31日'!C158))&gt;0,"○","")</f>
        <v/>
      </c>
      <c r="D158" s="209">
        <f>SUM('（別紙2-1）4月1日～4月30日'!$D158:$AG158)</f>
        <v>0</v>
      </c>
      <c r="E158" s="209">
        <f>SUM('（別紙2-5）5月1日～5月31日'!$D158:$AH158)</f>
        <v>0</v>
      </c>
      <c r="F158" s="209">
        <f>SUM('（別紙2-6）6月1日～6月30日'!$D158:$AG158)</f>
        <v>0</v>
      </c>
      <c r="G158" s="209">
        <f>SUM('（別紙2-7）7月1日～7月31日'!$D158:$AH158)</f>
        <v>0</v>
      </c>
      <c r="H158" s="209">
        <f>SUM('（別紙2-8）8月1日～8月31日'!$D158:$AH158)</f>
        <v>0</v>
      </c>
      <c r="I158" s="209">
        <f>SUM('（別紙2-9）9月1日～9月30日'!$D158:$AG158)</f>
        <v>0</v>
      </c>
      <c r="J158" s="209">
        <f>SUM('（別紙2-7）10月1日～10月31日'!$D158:$AH158)</f>
        <v>0</v>
      </c>
      <c r="K158" s="209">
        <f>SUM('（別紙2-8）11月1日～11月30日'!$D158:$AG158)</f>
        <v>0</v>
      </c>
      <c r="L158" s="209">
        <f>SUM('（別紙2-9）12月1日～12月31日'!$D158:$AH158)</f>
        <v>0</v>
      </c>
      <c r="M158" s="209">
        <f>SUM('（別紙2-10）1月1日～1月31日'!$D158:$AH158)</f>
        <v>0</v>
      </c>
      <c r="N158" s="209">
        <f>SUM('（別紙2-11）2月1日～2月29日'!$D158:$AF158)</f>
        <v>0</v>
      </c>
      <c r="O158" s="209">
        <f>SUM('（別紙2-12）3月1日～3月31日'!$D158:$AG158)</f>
        <v>0</v>
      </c>
      <c r="P158" s="210">
        <f t="shared" si="18"/>
        <v>0</v>
      </c>
      <c r="Q158" s="211" t="str">
        <f t="shared" si="19"/>
        <v/>
      </c>
      <c r="R158" s="211" t="str">
        <f t="shared" si="20"/>
        <v/>
      </c>
      <c r="S158" s="212" t="str">
        <f t="shared" si="21"/>
        <v/>
      </c>
      <c r="T158" s="213">
        <f t="shared" si="17"/>
        <v>0</v>
      </c>
      <c r="U158" s="175" t="str">
        <f>IF('（別紙2-12）3月1日～3月31日'!AI158&gt;15,"×","")</f>
        <v/>
      </c>
      <c r="V158" s="176" t="str">
        <f>IF('（別紙１）チェックリスト'!$B$43="",IF('（別紙2-12）3月1日～3月31日'!AI158&gt;10,"×",""),"")</f>
        <v/>
      </c>
      <c r="W158" s="176" t="str">
        <f>IF(C158="○",IF('（別紙2-12）3月1日～3月31日'!AI158&lt;=7,"","×"),"")</f>
        <v/>
      </c>
      <c r="X158" s="177" t="str">
        <f t="shared" si="22"/>
        <v/>
      </c>
    </row>
    <row r="159" spans="1:24" s="112" customFormat="1" ht="30" customHeight="1" x14ac:dyDescent="0.4">
      <c r="A159" s="71">
        <v>146</v>
      </c>
      <c r="B159" s="105" t="str">
        <f>IF('（別紙2-12）3月1日～3月31日'!B159="","",'（別紙2-12）3月1日～3月31日'!B159)</f>
        <v/>
      </c>
      <c r="C159" s="196" t="str">
        <f>IF((COUNTA('（別紙2-1）4月1日～4月30日'!C159)+COUNTA('（別紙2-5）5月1日～5月31日'!C159)+COUNTA('（別紙2-6）6月1日～6月30日'!C159)+COUNTA('（別紙2-7）7月1日～7月31日'!C159)+COUNTA('（別紙2-8）8月1日～8月31日'!C159)+COUNTA('（別紙2-9）9月1日～9月30日'!C159)+COUNTA('（別紙2-7）10月1日～10月31日'!C159)+COUNTA('（別紙2-8）11月1日～11月30日'!C159)+COUNTA('（別紙2-9）12月1日～12月31日'!C159)+COUNTA('（別紙2-10）1月1日～1月31日'!C159)+COUNTA('（別紙2-11）2月1日～2月29日'!C159)+COUNTA('（別紙2-12）3月1日～3月31日'!C159))&gt;0,"○","")</f>
        <v/>
      </c>
      <c r="D159" s="230">
        <f>SUM('（別紙2-1）4月1日～4月30日'!$D159:$AG159)</f>
        <v>0</v>
      </c>
      <c r="E159" s="230">
        <f>SUM('（別紙2-5）5月1日～5月31日'!$D159:$AH159)</f>
        <v>0</v>
      </c>
      <c r="F159" s="230">
        <f>SUM('（別紙2-6）6月1日～6月30日'!$D159:$AG159)</f>
        <v>0</v>
      </c>
      <c r="G159" s="230">
        <f>SUM('（別紙2-7）7月1日～7月31日'!$D159:$AH159)</f>
        <v>0</v>
      </c>
      <c r="H159" s="230">
        <f>SUM('（別紙2-8）8月1日～8月31日'!$D159:$AH159)</f>
        <v>0</v>
      </c>
      <c r="I159" s="230">
        <f>SUM('（別紙2-9）9月1日～9月30日'!$D159:$AG159)</f>
        <v>0</v>
      </c>
      <c r="J159" s="230">
        <f>SUM('（別紙2-7）10月1日～10月31日'!$D159:$AH159)</f>
        <v>0</v>
      </c>
      <c r="K159" s="230">
        <f>SUM('（別紙2-8）11月1日～11月30日'!$D159:$AG159)</f>
        <v>0</v>
      </c>
      <c r="L159" s="230">
        <f>SUM('（別紙2-9）12月1日～12月31日'!$D159:$AH159)</f>
        <v>0</v>
      </c>
      <c r="M159" s="230">
        <f>SUM('（別紙2-10）1月1日～1月31日'!$D159:$AH159)</f>
        <v>0</v>
      </c>
      <c r="N159" s="230">
        <f>SUM('（別紙2-11）2月1日～2月29日'!$D159:$AF159)</f>
        <v>0</v>
      </c>
      <c r="O159" s="230">
        <f>SUM('（別紙2-12）3月1日～3月31日'!$D159:$AG159)</f>
        <v>0</v>
      </c>
      <c r="P159" s="231">
        <f t="shared" si="18"/>
        <v>0</v>
      </c>
      <c r="Q159" s="232" t="str">
        <f t="shared" si="19"/>
        <v/>
      </c>
      <c r="R159" s="232" t="str">
        <f t="shared" si="20"/>
        <v/>
      </c>
      <c r="S159" s="233" t="str">
        <f t="shared" si="21"/>
        <v/>
      </c>
      <c r="T159" s="234">
        <f t="shared" si="17"/>
        <v>0</v>
      </c>
      <c r="U159" s="178" t="str">
        <f>IF('（別紙2-12）3月1日～3月31日'!AI159&gt;15,"×","")</f>
        <v/>
      </c>
      <c r="V159" s="179" t="str">
        <f>IF('（別紙１）チェックリスト'!$B$43="",IF('（別紙2-12）3月1日～3月31日'!AI159&gt;10,"×",""),"")</f>
        <v/>
      </c>
      <c r="W159" s="179" t="str">
        <f>IF(C159="○",IF('（別紙2-12）3月1日～3月31日'!AI159&lt;=7,"","×"),"")</f>
        <v/>
      </c>
      <c r="X159" s="180" t="str">
        <f t="shared" si="22"/>
        <v/>
      </c>
    </row>
    <row r="160" spans="1:24" s="112" customFormat="1" ht="30" customHeight="1" x14ac:dyDescent="0.4">
      <c r="A160" s="35">
        <v>147</v>
      </c>
      <c r="B160" s="103" t="str">
        <f>IF('（別紙2-12）3月1日～3月31日'!B160="","",'（別紙2-12）3月1日～3月31日'!B160)</f>
        <v/>
      </c>
      <c r="C160" s="202" t="str">
        <f>IF((COUNTA('（別紙2-1）4月1日～4月30日'!C160)+COUNTA('（別紙2-5）5月1日～5月31日'!C160)+COUNTA('（別紙2-6）6月1日～6月30日'!C160)+COUNTA('（別紙2-7）7月1日～7月31日'!C160)+COUNTA('（別紙2-8）8月1日～8月31日'!C160)+COUNTA('（別紙2-9）9月1日～9月30日'!C160)+COUNTA('（別紙2-7）10月1日～10月31日'!C160)+COUNTA('（別紙2-8）11月1日～11月30日'!C160)+COUNTA('（別紙2-9）12月1日～12月31日'!C160)+COUNTA('（別紙2-10）1月1日～1月31日'!C160)+COUNTA('（別紙2-11）2月1日～2月29日'!C160)+COUNTA('（別紙2-12）3月1日～3月31日'!C160))&gt;0,"○","")</f>
        <v/>
      </c>
      <c r="D160" s="220">
        <f>SUM('（別紙2-1）4月1日～4月30日'!$D160:$AG160)</f>
        <v>0</v>
      </c>
      <c r="E160" s="220">
        <f>SUM('（別紙2-5）5月1日～5月31日'!$D160:$AH160)</f>
        <v>0</v>
      </c>
      <c r="F160" s="220">
        <f>SUM('（別紙2-6）6月1日～6月30日'!$D160:$AG160)</f>
        <v>0</v>
      </c>
      <c r="G160" s="220">
        <f>SUM('（別紙2-7）7月1日～7月31日'!$D160:$AH160)</f>
        <v>0</v>
      </c>
      <c r="H160" s="220">
        <f>SUM('（別紙2-8）8月1日～8月31日'!$D160:$AH160)</f>
        <v>0</v>
      </c>
      <c r="I160" s="220">
        <f>SUM('（別紙2-9）9月1日～9月30日'!$D160:$AG160)</f>
        <v>0</v>
      </c>
      <c r="J160" s="220">
        <f>SUM('（別紙2-7）10月1日～10月31日'!$D160:$AH160)</f>
        <v>0</v>
      </c>
      <c r="K160" s="220">
        <f>SUM('（別紙2-8）11月1日～11月30日'!$D160:$AG160)</f>
        <v>0</v>
      </c>
      <c r="L160" s="220">
        <f>SUM('（別紙2-9）12月1日～12月31日'!$D160:$AH160)</f>
        <v>0</v>
      </c>
      <c r="M160" s="220">
        <f>SUM('（別紙2-10）1月1日～1月31日'!$D160:$AH160)</f>
        <v>0</v>
      </c>
      <c r="N160" s="220">
        <f>SUM('（別紙2-11）2月1日～2月29日'!$D160:$AF160)</f>
        <v>0</v>
      </c>
      <c r="O160" s="220">
        <f>SUM('（別紙2-12）3月1日～3月31日'!$D160:$AG160)</f>
        <v>0</v>
      </c>
      <c r="P160" s="221">
        <f t="shared" si="18"/>
        <v>0</v>
      </c>
      <c r="Q160" s="222" t="str">
        <f t="shared" si="19"/>
        <v/>
      </c>
      <c r="R160" s="222" t="str">
        <f t="shared" si="20"/>
        <v/>
      </c>
      <c r="S160" s="223" t="str">
        <f t="shared" si="21"/>
        <v/>
      </c>
      <c r="T160" s="224">
        <f t="shared" si="17"/>
        <v>0</v>
      </c>
      <c r="U160" s="161" t="str">
        <f>IF('（別紙2-12）3月1日～3月31日'!AI160&gt;15,"×","")</f>
        <v/>
      </c>
      <c r="V160" s="158" t="str">
        <f>IF('（別紙１）チェックリスト'!$B$43="",IF('（別紙2-12）3月1日～3月31日'!AI160&gt;10,"×",""),"")</f>
        <v/>
      </c>
      <c r="W160" s="158" t="str">
        <f>IF(C160="○",IF('（別紙2-12）3月1日～3月31日'!AI160&lt;=7,"","×"),"")</f>
        <v/>
      </c>
      <c r="X160" s="162" t="str">
        <f t="shared" si="22"/>
        <v/>
      </c>
    </row>
    <row r="161" spans="1:24" s="112" customFormat="1" ht="30" customHeight="1" x14ac:dyDescent="0.4">
      <c r="A161" s="35">
        <v>148</v>
      </c>
      <c r="B161" s="103" t="str">
        <f>IF('（別紙2-12）3月1日～3月31日'!B161="","",'（別紙2-12）3月1日～3月31日'!B161)</f>
        <v/>
      </c>
      <c r="C161" s="202" t="str">
        <f>IF((COUNTA('（別紙2-1）4月1日～4月30日'!C161)+COUNTA('（別紙2-5）5月1日～5月31日'!C161)+COUNTA('（別紙2-6）6月1日～6月30日'!C161)+COUNTA('（別紙2-7）7月1日～7月31日'!C161)+COUNTA('（別紙2-8）8月1日～8月31日'!C161)+COUNTA('（別紙2-9）9月1日～9月30日'!C161)+COUNTA('（別紙2-7）10月1日～10月31日'!C161)+COUNTA('（別紙2-8）11月1日～11月30日'!C161)+COUNTA('（別紙2-9）12月1日～12月31日'!C161)+COUNTA('（別紙2-10）1月1日～1月31日'!C161)+COUNTA('（別紙2-11）2月1日～2月29日'!C161)+COUNTA('（別紙2-12）3月1日～3月31日'!C161))&gt;0,"○","")</f>
        <v/>
      </c>
      <c r="D161" s="220">
        <f>SUM('（別紙2-1）4月1日～4月30日'!$D161:$AG161)</f>
        <v>0</v>
      </c>
      <c r="E161" s="220">
        <f>SUM('（別紙2-5）5月1日～5月31日'!$D161:$AH161)</f>
        <v>0</v>
      </c>
      <c r="F161" s="220">
        <f>SUM('（別紙2-6）6月1日～6月30日'!$D161:$AG161)</f>
        <v>0</v>
      </c>
      <c r="G161" s="220">
        <f>SUM('（別紙2-7）7月1日～7月31日'!$D161:$AH161)</f>
        <v>0</v>
      </c>
      <c r="H161" s="220">
        <f>SUM('（別紙2-8）8月1日～8月31日'!$D161:$AH161)</f>
        <v>0</v>
      </c>
      <c r="I161" s="220">
        <f>SUM('（別紙2-9）9月1日～9月30日'!$D161:$AG161)</f>
        <v>0</v>
      </c>
      <c r="J161" s="220">
        <f>SUM('（別紙2-7）10月1日～10月31日'!$D161:$AH161)</f>
        <v>0</v>
      </c>
      <c r="K161" s="220">
        <f>SUM('（別紙2-8）11月1日～11月30日'!$D161:$AG161)</f>
        <v>0</v>
      </c>
      <c r="L161" s="220">
        <f>SUM('（別紙2-9）12月1日～12月31日'!$D161:$AH161)</f>
        <v>0</v>
      </c>
      <c r="M161" s="220">
        <f>SUM('（別紙2-10）1月1日～1月31日'!$D161:$AH161)</f>
        <v>0</v>
      </c>
      <c r="N161" s="220">
        <f>SUM('（別紙2-11）2月1日～2月29日'!$D161:$AF161)</f>
        <v>0</v>
      </c>
      <c r="O161" s="220">
        <f>SUM('（別紙2-12）3月1日～3月31日'!$D161:$AG161)</f>
        <v>0</v>
      </c>
      <c r="P161" s="221">
        <f t="shared" si="18"/>
        <v>0</v>
      </c>
      <c r="Q161" s="222" t="str">
        <f t="shared" si="19"/>
        <v/>
      </c>
      <c r="R161" s="222" t="str">
        <f t="shared" si="20"/>
        <v/>
      </c>
      <c r="S161" s="223" t="str">
        <f t="shared" si="21"/>
        <v/>
      </c>
      <c r="T161" s="224">
        <f t="shared" si="17"/>
        <v>0</v>
      </c>
      <c r="U161" s="161" t="str">
        <f>IF('（別紙2-12）3月1日～3月31日'!AI161&gt;15,"×","")</f>
        <v/>
      </c>
      <c r="V161" s="158" t="str">
        <f>IF('（別紙１）チェックリスト'!$B$43="",IF('（別紙2-12）3月1日～3月31日'!AI161&gt;10,"×",""),"")</f>
        <v/>
      </c>
      <c r="W161" s="158" t="str">
        <f>IF(C161="○",IF('（別紙2-12）3月1日～3月31日'!AI161&lt;=7,"","×"),"")</f>
        <v/>
      </c>
      <c r="X161" s="162" t="str">
        <f t="shared" si="22"/>
        <v/>
      </c>
    </row>
    <row r="162" spans="1:24" s="112" customFormat="1" ht="30" customHeight="1" x14ac:dyDescent="0.4">
      <c r="A162" s="35">
        <v>149</v>
      </c>
      <c r="B162" s="103" t="str">
        <f>IF('（別紙2-12）3月1日～3月31日'!B162="","",'（別紙2-12）3月1日～3月31日'!B162)</f>
        <v/>
      </c>
      <c r="C162" s="202" t="str">
        <f>IF((COUNTA('（別紙2-1）4月1日～4月30日'!C162)+COUNTA('（別紙2-5）5月1日～5月31日'!C162)+COUNTA('（別紙2-6）6月1日～6月30日'!C162)+COUNTA('（別紙2-7）7月1日～7月31日'!C162)+COUNTA('（別紙2-8）8月1日～8月31日'!C162)+COUNTA('（別紙2-9）9月1日～9月30日'!C162)+COUNTA('（別紙2-7）10月1日～10月31日'!C162)+COUNTA('（別紙2-8）11月1日～11月30日'!C162)+COUNTA('（別紙2-9）12月1日～12月31日'!C162)+COUNTA('（別紙2-10）1月1日～1月31日'!C162)+COUNTA('（別紙2-11）2月1日～2月29日'!C162)+COUNTA('（別紙2-12）3月1日～3月31日'!C162))&gt;0,"○","")</f>
        <v/>
      </c>
      <c r="D162" s="220">
        <f>SUM('（別紙2-1）4月1日～4月30日'!$D162:$AG162)</f>
        <v>0</v>
      </c>
      <c r="E162" s="220">
        <f>SUM('（別紙2-5）5月1日～5月31日'!$D162:$AH162)</f>
        <v>0</v>
      </c>
      <c r="F162" s="220">
        <f>SUM('（別紙2-6）6月1日～6月30日'!$D162:$AG162)</f>
        <v>0</v>
      </c>
      <c r="G162" s="220">
        <f>SUM('（別紙2-7）7月1日～7月31日'!$D162:$AH162)</f>
        <v>0</v>
      </c>
      <c r="H162" s="220">
        <f>SUM('（別紙2-8）8月1日～8月31日'!$D162:$AH162)</f>
        <v>0</v>
      </c>
      <c r="I162" s="220">
        <f>SUM('（別紙2-9）9月1日～9月30日'!$D162:$AG162)</f>
        <v>0</v>
      </c>
      <c r="J162" s="220">
        <f>SUM('（別紙2-7）10月1日～10月31日'!$D162:$AH162)</f>
        <v>0</v>
      </c>
      <c r="K162" s="220">
        <f>SUM('（別紙2-8）11月1日～11月30日'!$D162:$AG162)</f>
        <v>0</v>
      </c>
      <c r="L162" s="220">
        <f>SUM('（別紙2-9）12月1日～12月31日'!$D162:$AH162)</f>
        <v>0</v>
      </c>
      <c r="M162" s="220">
        <f>SUM('（別紙2-10）1月1日～1月31日'!$D162:$AH162)</f>
        <v>0</v>
      </c>
      <c r="N162" s="220">
        <f>SUM('（別紙2-11）2月1日～2月29日'!$D162:$AF162)</f>
        <v>0</v>
      </c>
      <c r="O162" s="220">
        <f>SUM('（別紙2-12）3月1日～3月31日'!$D162:$AG162)</f>
        <v>0</v>
      </c>
      <c r="P162" s="221">
        <f t="shared" si="18"/>
        <v>0</v>
      </c>
      <c r="Q162" s="222" t="str">
        <f t="shared" si="19"/>
        <v/>
      </c>
      <c r="R162" s="222" t="str">
        <f t="shared" si="20"/>
        <v/>
      </c>
      <c r="S162" s="223" t="str">
        <f t="shared" si="21"/>
        <v/>
      </c>
      <c r="T162" s="224">
        <f t="shared" si="17"/>
        <v>0</v>
      </c>
      <c r="U162" s="161" t="str">
        <f>IF('（別紙2-12）3月1日～3月31日'!AI162&gt;15,"×","")</f>
        <v/>
      </c>
      <c r="V162" s="158" t="str">
        <f>IF('（別紙１）チェックリスト'!$B$43="",IF('（別紙2-12）3月1日～3月31日'!AI162&gt;10,"×",""),"")</f>
        <v/>
      </c>
      <c r="W162" s="158" t="str">
        <f>IF(C162="○",IF('（別紙2-12）3月1日～3月31日'!AI162&lt;=7,"","×"),"")</f>
        <v/>
      </c>
      <c r="X162" s="162" t="str">
        <f t="shared" si="22"/>
        <v/>
      </c>
    </row>
    <row r="163" spans="1:24" s="112" customFormat="1" ht="30" customHeight="1" thickBot="1" x14ac:dyDescent="0.45">
      <c r="A163" s="37">
        <v>150</v>
      </c>
      <c r="B163" s="107" t="str">
        <f>IF('（別紙2-12）3月1日～3月31日'!B163="","",'（別紙2-12）3月1日～3月31日'!B163)</f>
        <v/>
      </c>
      <c r="C163" s="235" t="str">
        <f>IF((COUNTA('（別紙2-1）4月1日～4月30日'!C163)+COUNTA('（別紙2-5）5月1日～5月31日'!C163)+COUNTA('（別紙2-6）6月1日～6月30日'!C163)+COUNTA('（別紙2-7）7月1日～7月31日'!C163)+COUNTA('（別紙2-8）8月1日～8月31日'!C163)+COUNTA('（別紙2-9）9月1日～9月30日'!C163)+COUNTA('（別紙2-7）10月1日～10月31日'!C163)+COUNTA('（別紙2-8）11月1日～11月30日'!C163)+COUNTA('（別紙2-9）12月1日～12月31日'!C163)+COUNTA('（別紙2-10）1月1日～1月31日'!C163)+COUNTA('（別紙2-11）2月1日～2月29日'!C163)+COUNTA('（別紙2-12）3月1日～3月31日'!C163))&gt;0,"○","")</f>
        <v/>
      </c>
      <c r="D163" s="209">
        <f>SUM('（別紙2-1）4月1日～4月30日'!$D163:$AG163)</f>
        <v>0</v>
      </c>
      <c r="E163" s="209">
        <f>SUM('（別紙2-5）5月1日～5月31日'!$D163:$AH163)</f>
        <v>0</v>
      </c>
      <c r="F163" s="209">
        <f>SUM('（別紙2-6）6月1日～6月30日'!$D163:$AG163)</f>
        <v>0</v>
      </c>
      <c r="G163" s="209">
        <f>SUM('（別紙2-7）7月1日～7月31日'!$D163:$AH163)</f>
        <v>0</v>
      </c>
      <c r="H163" s="209">
        <f>SUM('（別紙2-8）8月1日～8月31日'!$D163:$AH163)</f>
        <v>0</v>
      </c>
      <c r="I163" s="209">
        <f>SUM('（別紙2-9）9月1日～9月30日'!$D163:$AG163)</f>
        <v>0</v>
      </c>
      <c r="J163" s="209">
        <f>SUM('（別紙2-7）10月1日～10月31日'!$D163:$AH163)</f>
        <v>0</v>
      </c>
      <c r="K163" s="209">
        <f>SUM('（別紙2-8）11月1日～11月30日'!$D163:$AG163)</f>
        <v>0</v>
      </c>
      <c r="L163" s="209">
        <f>SUM('（別紙2-9）12月1日～12月31日'!$D163:$AH163)</f>
        <v>0</v>
      </c>
      <c r="M163" s="209">
        <f>SUM('（別紙2-10）1月1日～1月31日'!$D163:$AH163)</f>
        <v>0</v>
      </c>
      <c r="N163" s="209">
        <f>SUM('（別紙2-11）2月1日～2月29日'!$D163:$AF163)</f>
        <v>0</v>
      </c>
      <c r="O163" s="209">
        <f>SUM('（別紙2-12）3月1日～3月31日'!$D163:$AG163)</f>
        <v>0</v>
      </c>
      <c r="P163" s="210">
        <f t="shared" si="18"/>
        <v>0</v>
      </c>
      <c r="Q163" s="211" t="str">
        <f t="shared" si="19"/>
        <v/>
      </c>
      <c r="R163" s="211" t="str">
        <f t="shared" si="20"/>
        <v/>
      </c>
      <c r="S163" s="212" t="str">
        <f t="shared" si="21"/>
        <v/>
      </c>
      <c r="T163" s="213">
        <f t="shared" si="17"/>
        <v>0</v>
      </c>
      <c r="U163" s="165" t="str">
        <f>IF('（別紙2-12）3月1日～3月31日'!AI163&gt;15,"×","")</f>
        <v/>
      </c>
      <c r="V163" s="166" t="str">
        <f>IF('（別紙１）チェックリスト'!$B$43="",IF('（別紙2-12）3月1日～3月31日'!AI163&gt;10,"×",""),"")</f>
        <v/>
      </c>
      <c r="W163" s="166" t="str">
        <f>IF(C163="○",IF('（別紙2-12）3月1日～3月31日'!AI163&lt;=7,"","×"),"")</f>
        <v/>
      </c>
      <c r="X163" s="167" t="str">
        <f t="shared" si="22"/>
        <v/>
      </c>
    </row>
    <row r="164" spans="1:24" ht="30" hidden="1" customHeight="1" thickBot="1" x14ac:dyDescent="0.3">
      <c r="A164" s="29"/>
      <c r="B164" s="29"/>
      <c r="C164" s="29"/>
      <c r="D164" s="29"/>
      <c r="E164" s="29"/>
      <c r="F164" s="29"/>
      <c r="G164" s="29"/>
      <c r="H164" s="29"/>
      <c r="I164" s="29"/>
      <c r="J164" s="29"/>
      <c r="K164" s="29"/>
      <c r="L164" s="29"/>
      <c r="M164" s="29"/>
      <c r="N164" s="29"/>
      <c r="O164" s="29"/>
      <c r="P164" s="29">
        <f t="shared" ref="P164:T164" si="23">P11</f>
        <v>0</v>
      </c>
      <c r="Q164" s="29">
        <f t="shared" ref="Q164" si="24">Q11</f>
        <v>0</v>
      </c>
      <c r="R164" s="29">
        <f t="shared" si="23"/>
        <v>0</v>
      </c>
      <c r="S164" s="29">
        <f t="shared" si="23"/>
        <v>0</v>
      </c>
      <c r="T164" s="29">
        <f t="shared" si="23"/>
        <v>0</v>
      </c>
    </row>
    <row r="165" spans="1:24" ht="30" hidden="1" customHeight="1" x14ac:dyDescent="0.25">
      <c r="B165" s="29" t="s">
        <v>4</v>
      </c>
      <c r="C165" s="29"/>
      <c r="D165" s="29"/>
      <c r="E165" s="29"/>
      <c r="F165" s="29"/>
      <c r="G165" s="29"/>
      <c r="H165" s="29"/>
      <c r="I165" s="29"/>
      <c r="J165" s="29"/>
      <c r="K165" s="29"/>
      <c r="L165" s="29"/>
      <c r="M165" s="29"/>
      <c r="N165" s="29"/>
      <c r="O165" s="29"/>
      <c r="P165" s="29">
        <f t="shared" ref="P165:T165" si="25">IF(P164&gt;=5,P164,0)</f>
        <v>0</v>
      </c>
      <c r="Q165" s="29">
        <f t="shared" ref="Q165" si="26">IF(Q164&gt;=5,Q164,0)</f>
        <v>0</v>
      </c>
      <c r="R165" s="29">
        <f t="shared" si="25"/>
        <v>0</v>
      </c>
      <c r="S165" s="29">
        <f t="shared" si="25"/>
        <v>0</v>
      </c>
      <c r="T165" s="29">
        <f t="shared" si="25"/>
        <v>0</v>
      </c>
    </row>
    <row r="166" spans="1:24" ht="30" hidden="1" customHeight="1" thickBot="1" x14ac:dyDescent="0.3">
      <c r="B166" s="29" t="s">
        <v>12</v>
      </c>
      <c r="C166" s="29"/>
      <c r="D166" s="29"/>
      <c r="E166" s="29"/>
      <c r="F166" s="29"/>
      <c r="G166" s="29"/>
      <c r="H166" s="29"/>
      <c r="I166" s="29"/>
      <c r="J166" s="29"/>
      <c r="K166" s="29"/>
      <c r="L166" s="29"/>
      <c r="M166" s="29"/>
      <c r="N166" s="29"/>
      <c r="O166" s="29"/>
      <c r="P166" s="29">
        <f t="shared" ref="P166:T166" si="27">IF(P164&gt;=2,P164,0)</f>
        <v>0</v>
      </c>
      <c r="Q166" s="29">
        <f t="shared" ref="Q166" si="28">IF(Q164&gt;=2,Q164,0)</f>
        <v>0</v>
      </c>
      <c r="R166" s="29">
        <f t="shared" si="27"/>
        <v>0</v>
      </c>
      <c r="S166" s="29">
        <f t="shared" si="27"/>
        <v>0</v>
      </c>
      <c r="T166" s="29">
        <f t="shared" si="27"/>
        <v>0</v>
      </c>
    </row>
    <row r="167" spans="1:24" ht="29.25" hidden="1" customHeight="1" x14ac:dyDescent="0.25">
      <c r="B167" s="82" t="s">
        <v>39</v>
      </c>
      <c r="D167" s="29"/>
      <c r="E167" s="29"/>
      <c r="F167" s="29"/>
      <c r="G167" s="29"/>
      <c r="H167" s="29"/>
      <c r="I167" s="29"/>
      <c r="J167" s="29"/>
      <c r="K167" s="29"/>
      <c r="L167" s="29"/>
      <c r="M167" s="29"/>
      <c r="N167" s="29"/>
      <c r="O167" s="29"/>
      <c r="P167" s="29"/>
      <c r="Q167" s="29"/>
      <c r="R167" s="29"/>
      <c r="S167" s="29"/>
      <c r="T167" s="29"/>
    </row>
    <row r="168" spans="1:24" ht="29.25" customHeight="1" x14ac:dyDescent="0.25"/>
    <row r="169" spans="1:24" ht="29.25" customHeight="1" x14ac:dyDescent="0.25"/>
    <row r="170" spans="1:24" ht="29.25" customHeight="1" x14ac:dyDescent="0.25"/>
  </sheetData>
  <mergeCells count="18">
    <mergeCell ref="U7:X7"/>
    <mergeCell ref="U8:U13"/>
    <mergeCell ref="X8:X13"/>
    <mergeCell ref="W8:W13"/>
    <mergeCell ref="V8:V13"/>
    <mergeCell ref="C2:G2"/>
    <mergeCell ref="C3:G3"/>
    <mergeCell ref="C5:G5"/>
    <mergeCell ref="M7:O7"/>
    <mergeCell ref="D7:L7"/>
    <mergeCell ref="T11:T13"/>
    <mergeCell ref="A11:A13"/>
    <mergeCell ref="B11:B13"/>
    <mergeCell ref="C11:C13"/>
    <mergeCell ref="P11:P13"/>
    <mergeCell ref="Q11:Q13"/>
    <mergeCell ref="R11:R13"/>
    <mergeCell ref="S11:S13"/>
  </mergeCells>
  <phoneticPr fontId="1"/>
  <dataValidations disablePrompts="1" count="1">
    <dataValidation allowBlank="1" showErrorMessage="1" promptTitle="別紙1より施設種別を選択してください。" prompt="選択内容が自動で反映されます。" sqref="C5" xr:uid="{00000000-0002-0000-0D00-000000000000}"/>
  </dataValidations>
  <printOptions horizontalCentered="1" verticalCentered="1"/>
  <pageMargins left="0.70866141732283472" right="0.70866141732283472" top="0.74803149606299213" bottom="0.74803149606299213" header="0.31496062992125984" footer="0.31496062992125984"/>
  <pageSetup paperSize="9" scale="3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Z12"/>
  <sheetViews>
    <sheetView zoomScale="90" zoomScaleNormal="90" workbookViewId="0"/>
  </sheetViews>
  <sheetFormatPr defaultRowHeight="14.25" x14ac:dyDescent="0.4"/>
  <cols>
    <col min="1" max="1" width="6" style="133" customWidth="1"/>
    <col min="2" max="2" width="9.625" style="133" bestFit="1" customWidth="1"/>
    <col min="3" max="3" width="9" style="133" bestFit="1" customWidth="1"/>
    <col min="4" max="4" width="11.125" style="133" bestFit="1" customWidth="1"/>
    <col min="5" max="5" width="17.5" style="133" bestFit="1" customWidth="1"/>
    <col min="6" max="6" width="22.375" style="133" customWidth="1"/>
    <col min="7" max="8" width="9" style="133"/>
    <col min="9" max="9" width="9.875" style="133" bestFit="1" customWidth="1"/>
    <col min="10" max="11" width="9.875" style="133" customWidth="1"/>
    <col min="12" max="12" width="8" style="133" bestFit="1" customWidth="1"/>
    <col min="13" max="48" width="5.25" style="133" customWidth="1"/>
    <col min="49" max="50" width="10" style="133" bestFit="1" customWidth="1"/>
    <col min="51" max="16384" width="9" style="133"/>
  </cols>
  <sheetData>
    <row r="1" spans="1:52" x14ac:dyDescent="0.4">
      <c r="M1" s="501" t="s">
        <v>115</v>
      </c>
      <c r="N1" s="502"/>
      <c r="O1" s="502"/>
      <c r="P1" s="502"/>
      <c r="Q1" s="502"/>
      <c r="R1" s="502"/>
      <c r="S1" s="502"/>
      <c r="T1" s="502"/>
      <c r="U1" s="502"/>
      <c r="V1" s="502"/>
      <c r="W1" s="502"/>
      <c r="X1" s="503"/>
      <c r="Y1" s="501" t="s">
        <v>118</v>
      </c>
      <c r="Z1" s="502"/>
      <c r="AA1" s="502"/>
      <c r="AB1" s="502"/>
      <c r="AC1" s="502"/>
      <c r="AD1" s="502"/>
      <c r="AE1" s="502"/>
      <c r="AF1" s="502"/>
      <c r="AG1" s="502"/>
      <c r="AH1" s="502"/>
      <c r="AI1" s="502"/>
      <c r="AJ1" s="503"/>
      <c r="AK1" s="501" t="s">
        <v>116</v>
      </c>
      <c r="AL1" s="502"/>
      <c r="AM1" s="502"/>
      <c r="AN1" s="502"/>
      <c r="AO1" s="502"/>
      <c r="AP1" s="502"/>
      <c r="AQ1" s="502"/>
      <c r="AR1" s="502"/>
      <c r="AS1" s="502"/>
      <c r="AT1" s="502"/>
      <c r="AU1" s="502"/>
      <c r="AV1" s="503"/>
    </row>
    <row r="2" spans="1:52" ht="51.75" customHeight="1" x14ac:dyDescent="0.4">
      <c r="A2" s="141" t="s">
        <v>77</v>
      </c>
      <c r="B2" s="141" t="s">
        <v>70</v>
      </c>
      <c r="C2" s="141" t="s">
        <v>71</v>
      </c>
      <c r="D2" s="141" t="s">
        <v>72</v>
      </c>
      <c r="E2" s="141" t="s">
        <v>73</v>
      </c>
      <c r="F2" s="141" t="s">
        <v>1</v>
      </c>
      <c r="G2" s="141" t="s">
        <v>69</v>
      </c>
      <c r="H2" s="141" t="s">
        <v>74</v>
      </c>
      <c r="I2" s="141" t="s">
        <v>76</v>
      </c>
      <c r="J2" s="141" t="s">
        <v>111</v>
      </c>
      <c r="K2" s="141" t="s">
        <v>112</v>
      </c>
      <c r="L2" s="258" t="s">
        <v>75</v>
      </c>
      <c r="M2" s="253" t="s">
        <v>90</v>
      </c>
      <c r="N2" s="148" t="s">
        <v>91</v>
      </c>
      <c r="O2" s="148" t="s">
        <v>92</v>
      </c>
      <c r="P2" s="148" t="s">
        <v>93</v>
      </c>
      <c r="Q2" s="148" t="s">
        <v>94</v>
      </c>
      <c r="R2" s="148" t="s">
        <v>95</v>
      </c>
      <c r="S2" s="148" t="s">
        <v>96</v>
      </c>
      <c r="T2" s="148" t="s">
        <v>97</v>
      </c>
      <c r="U2" s="148" t="s">
        <v>84</v>
      </c>
      <c r="V2" s="148" t="s">
        <v>98</v>
      </c>
      <c r="W2" s="148" t="s">
        <v>85</v>
      </c>
      <c r="X2" s="254" t="s">
        <v>86</v>
      </c>
      <c r="Y2" s="253" t="s">
        <v>90</v>
      </c>
      <c r="Z2" s="148" t="s">
        <v>91</v>
      </c>
      <c r="AA2" s="148" t="s">
        <v>92</v>
      </c>
      <c r="AB2" s="148" t="s">
        <v>93</v>
      </c>
      <c r="AC2" s="148" t="s">
        <v>94</v>
      </c>
      <c r="AD2" s="148" t="s">
        <v>95</v>
      </c>
      <c r="AE2" s="148" t="s">
        <v>96</v>
      </c>
      <c r="AF2" s="148" t="s">
        <v>97</v>
      </c>
      <c r="AG2" s="148" t="s">
        <v>84</v>
      </c>
      <c r="AH2" s="148" t="s">
        <v>98</v>
      </c>
      <c r="AI2" s="148" t="s">
        <v>85</v>
      </c>
      <c r="AJ2" s="254" t="s">
        <v>86</v>
      </c>
      <c r="AK2" s="253" t="s">
        <v>90</v>
      </c>
      <c r="AL2" s="148" t="s">
        <v>91</v>
      </c>
      <c r="AM2" s="148" t="s">
        <v>92</v>
      </c>
      <c r="AN2" s="148" t="s">
        <v>93</v>
      </c>
      <c r="AO2" s="148" t="s">
        <v>94</v>
      </c>
      <c r="AP2" s="148" t="s">
        <v>95</v>
      </c>
      <c r="AQ2" s="148" t="s">
        <v>96</v>
      </c>
      <c r="AR2" s="148" t="s">
        <v>97</v>
      </c>
      <c r="AS2" s="148" t="s">
        <v>84</v>
      </c>
      <c r="AT2" s="148" t="s">
        <v>98</v>
      </c>
      <c r="AU2" s="148" t="s">
        <v>85</v>
      </c>
      <c r="AV2" s="254" t="s">
        <v>86</v>
      </c>
      <c r="AW2" s="150" t="s">
        <v>83</v>
      </c>
      <c r="AX2" s="141" t="s">
        <v>82</v>
      </c>
      <c r="AY2" s="141" t="s">
        <v>78</v>
      </c>
      <c r="AZ2" s="144" t="s">
        <v>79</v>
      </c>
    </row>
    <row r="3" spans="1:52" ht="30" customHeight="1" thickBot="1" x14ac:dyDescent="0.45">
      <c r="A3" s="142"/>
      <c r="B3" s="143">
        <f>DATE('（別紙１）チェックリスト'!D51+2018,'（別紙１）チェックリスト'!G51,'（別紙１）チェックリスト'!J51)</f>
        <v>43069</v>
      </c>
      <c r="C3" s="144" t="str">
        <f>IF(('（別紙１）チェックリスト'!P51)="","",'（別紙１）チェックリスト'!P51)</f>
        <v/>
      </c>
      <c r="D3" s="144" t="str">
        <f>IF(('（別紙１）チェックリスト'!P53)="","",'（別紙１）チェックリスト'!P53)</f>
        <v/>
      </c>
      <c r="E3" s="144" t="str">
        <f>IF(('（別紙１）チェックリスト'!P54)="","",'（別紙１）チェックリスト'!P54)</f>
        <v>プルダウンより選択してください。</v>
      </c>
      <c r="F3" s="144" t="str">
        <f>IF(('（別紙１）チェックリスト'!P55)="","",'（別紙１）チェックリスト'!P55)</f>
        <v>プルダウンより選択してください。</v>
      </c>
      <c r="G3" s="145">
        <f>集計シート!B11</f>
        <v>0</v>
      </c>
      <c r="H3" s="145">
        <f>集計シート!C11</f>
        <v>0</v>
      </c>
      <c r="I3" s="146">
        <f>集計シート!T11</f>
        <v>0</v>
      </c>
      <c r="J3" s="239" t="str">
        <f>IFERROR(DATE(集計シート!AD2,集計シート!AE2,集計シート!AF2),"")</f>
        <v/>
      </c>
      <c r="K3" s="239" t="str">
        <f>IFERROR(DATE(集計シート!AD5,集計シート!AE5,集計シート!AF5),"")</f>
        <v/>
      </c>
      <c r="L3" s="259">
        <f>集計シート!P11</f>
        <v>0</v>
      </c>
      <c r="M3" s="255">
        <f>集計シート!D11</f>
        <v>0</v>
      </c>
      <c r="N3" s="256">
        <f>集計シート!E11</f>
        <v>0</v>
      </c>
      <c r="O3" s="256">
        <f>集計シート!F11</f>
        <v>0</v>
      </c>
      <c r="P3" s="256">
        <f>集計シート!G11</f>
        <v>0</v>
      </c>
      <c r="Q3" s="256">
        <f>集計シート!H11</f>
        <v>0</v>
      </c>
      <c r="R3" s="256">
        <f>集計シート!I11</f>
        <v>0</v>
      </c>
      <c r="S3" s="256">
        <f>集計シート!J11</f>
        <v>0</v>
      </c>
      <c r="T3" s="256">
        <f>集計シート!K11</f>
        <v>0</v>
      </c>
      <c r="U3" s="256">
        <f>集計シート!L11</f>
        <v>0</v>
      </c>
      <c r="V3" s="256">
        <f>集計シート!M11</f>
        <v>0</v>
      </c>
      <c r="W3" s="256">
        <f>集計シート!N11</f>
        <v>0</v>
      </c>
      <c r="X3" s="257">
        <f>集計シート!O11</f>
        <v>0</v>
      </c>
      <c r="Y3" s="255">
        <f>集計シート!D12</f>
        <v>0</v>
      </c>
      <c r="Z3" s="256">
        <f>集計シート!E12</f>
        <v>0</v>
      </c>
      <c r="AA3" s="256">
        <f>集計シート!F12</f>
        <v>0</v>
      </c>
      <c r="AB3" s="256">
        <f>集計シート!G12</f>
        <v>0</v>
      </c>
      <c r="AC3" s="256">
        <f>集計シート!H12</f>
        <v>0</v>
      </c>
      <c r="AD3" s="256">
        <f>集計シート!I12</f>
        <v>0</v>
      </c>
      <c r="AE3" s="256">
        <f>集計シート!J12</f>
        <v>0</v>
      </c>
      <c r="AF3" s="256">
        <f>集計シート!K12</f>
        <v>0</v>
      </c>
      <c r="AG3" s="256">
        <f>集計シート!L12</f>
        <v>0</v>
      </c>
      <c r="AH3" s="256">
        <f>集計シート!M12</f>
        <v>0</v>
      </c>
      <c r="AI3" s="256">
        <f>集計シート!N12</f>
        <v>0</v>
      </c>
      <c r="AJ3" s="257">
        <f>集計シート!O12</f>
        <v>0</v>
      </c>
      <c r="AK3" s="261">
        <f>+集計シート!D13</f>
        <v>0</v>
      </c>
      <c r="AL3" s="262">
        <f>+集計シート!E13</f>
        <v>0</v>
      </c>
      <c r="AM3" s="262">
        <f>+集計シート!F13</f>
        <v>0</v>
      </c>
      <c r="AN3" s="262">
        <f>+集計シート!G13</f>
        <v>0</v>
      </c>
      <c r="AO3" s="262">
        <f>+集計シート!H13</f>
        <v>0</v>
      </c>
      <c r="AP3" s="262">
        <f>+集計シート!I13</f>
        <v>0</v>
      </c>
      <c r="AQ3" s="262">
        <f>+集計シート!J13</f>
        <v>0</v>
      </c>
      <c r="AR3" s="262">
        <f>+集計シート!K13</f>
        <v>0</v>
      </c>
      <c r="AS3" s="262">
        <f>+集計シート!L13</f>
        <v>0</v>
      </c>
      <c r="AT3" s="262">
        <f>+集計シート!M13</f>
        <v>0</v>
      </c>
      <c r="AU3" s="262">
        <f>+集計シート!N13</f>
        <v>0</v>
      </c>
      <c r="AV3" s="263">
        <f>+集計シート!O13</f>
        <v>0</v>
      </c>
      <c r="AW3" s="151">
        <f>集計シート!Q11</f>
        <v>0</v>
      </c>
      <c r="AX3" s="142">
        <f>集計シート!R11</f>
        <v>0</v>
      </c>
      <c r="AY3" s="147">
        <f>IF(AND('（別紙１）チェックリスト'!G51&lt;4,VALUE(RIGHT(TEXT(AX3,0),2))&gt;'（別紙１）チェックリスト'!G51),'（別紙１）チェックリスト'!G51+12-VALUE(RIGHT(TEXT(AX3,0),2)),'（別紙１）チェックリスト'!G51-VALUE(RIGHT(TEXT(AX3,0),2)))</f>
        <v>0</v>
      </c>
      <c r="AZ3" s="145">
        <f>集計シート!S11</f>
        <v>0</v>
      </c>
    </row>
    <row r="4" spans="1:52" x14ac:dyDescent="0.4">
      <c r="B4" s="135"/>
      <c r="AY4" s="134"/>
    </row>
    <row r="5" spans="1:52" x14ac:dyDescent="0.4">
      <c r="AY5" s="134"/>
    </row>
    <row r="6" spans="1:52" x14ac:dyDescent="0.4">
      <c r="AY6" s="134"/>
    </row>
    <row r="7" spans="1:52" x14ac:dyDescent="0.4">
      <c r="AY7" s="134"/>
    </row>
    <row r="11" spans="1:52" x14ac:dyDescent="0.4">
      <c r="J11" s="240"/>
    </row>
    <row r="12" spans="1:52" x14ac:dyDescent="0.4">
      <c r="J12" s="135"/>
    </row>
  </sheetData>
  <mergeCells count="3">
    <mergeCell ref="M1:X1"/>
    <mergeCell ref="Y1:AJ1"/>
    <mergeCell ref="AK1:AV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70"/>
  <sheetViews>
    <sheetView view="pageBreakPreview" zoomScale="70" zoomScaleNormal="60" zoomScaleSheetLayoutView="70" workbookViewId="0">
      <selection activeCell="B14" sqref="B14"/>
    </sheetView>
  </sheetViews>
  <sheetFormatPr defaultRowHeight="15.75" x14ac:dyDescent="0.25"/>
  <cols>
    <col min="1" max="1" width="5" style="22" customWidth="1"/>
    <col min="2" max="2" width="31.125" style="22" customWidth="1"/>
    <col min="3" max="3" width="8.75" style="22" customWidth="1"/>
    <col min="4" max="33" width="5" style="111" customWidth="1"/>
    <col min="34" max="34" width="5" style="30" customWidth="1"/>
    <col min="35" max="35" width="3.75" style="111" bestFit="1" customWidth="1"/>
    <col min="36" max="38" width="17.5" style="111" hidden="1" customWidth="1"/>
    <col min="39" max="39" width="5.25" style="111" hidden="1" customWidth="1"/>
    <col min="40" max="40" width="3.125" style="111" hidden="1" customWidth="1"/>
    <col min="41" max="44" width="9" style="111" customWidth="1"/>
    <col min="45" max="16384" width="9" style="111"/>
  </cols>
  <sheetData>
    <row r="1" spans="1:44" ht="29.25" customHeight="1" thickBot="1" x14ac:dyDescent="0.3">
      <c r="AH1" s="23" t="s">
        <v>87</v>
      </c>
    </row>
    <row r="2" spans="1:44"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row>
    <row r="3" spans="1:44"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78"/>
      <c r="AJ3" s="111" t="s">
        <v>2</v>
      </c>
    </row>
    <row r="4" spans="1:44"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78"/>
      <c r="AJ4" s="111" t="s">
        <v>4</v>
      </c>
      <c r="AL4" s="111">
        <v>500</v>
      </c>
      <c r="AM4" s="111">
        <v>5</v>
      </c>
    </row>
    <row r="5" spans="1:44"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372"/>
      <c r="S5" s="25" t="s">
        <v>60</v>
      </c>
      <c r="T5" s="25"/>
      <c r="U5" s="25"/>
      <c r="V5" s="25"/>
      <c r="W5" s="25"/>
      <c r="X5" s="25"/>
      <c r="Y5" s="25"/>
      <c r="Z5" s="25"/>
      <c r="AA5" s="25"/>
      <c r="AB5" s="25"/>
      <c r="AC5" s="25"/>
      <c r="AD5" s="25"/>
      <c r="AE5" s="25"/>
      <c r="AF5" s="25"/>
      <c r="AG5" s="25"/>
      <c r="AH5" s="77"/>
      <c r="AJ5" s="111" t="s">
        <v>12</v>
      </c>
      <c r="AL5" s="111">
        <v>200</v>
      </c>
      <c r="AM5" s="111">
        <v>2</v>
      </c>
    </row>
    <row r="6" spans="1:44"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3" t="str">
        <f>IF(COUNTIF(集計シート!$U$14:$U$163,"×")&gt;0,"療養日数は15日以内になるようにしてください。","")</f>
        <v/>
      </c>
    </row>
    <row r="7" spans="1:44" ht="30" customHeight="1" thickBot="1" x14ac:dyDescent="0.3">
      <c r="C7" s="444" t="s">
        <v>5</v>
      </c>
      <c r="D7" s="445"/>
      <c r="E7" s="446" t="s">
        <v>6</v>
      </c>
      <c r="F7" s="447"/>
      <c r="G7" s="447"/>
      <c r="H7" s="448" t="str">
        <f>IF(H5=AJ4,AL4,IF(H5=AJ5,AL5,""))</f>
        <v/>
      </c>
      <c r="I7" s="448"/>
      <c r="J7" s="449" t="s">
        <v>7</v>
      </c>
      <c r="K7" s="450"/>
      <c r="L7" s="451" t="s">
        <v>8</v>
      </c>
      <c r="M7" s="452"/>
      <c r="N7" s="452"/>
      <c r="O7" s="79" t="str">
        <f>IF(H5="大規模施設等（定員30人以上）",AM4,IF(H5="小規模施設等（定員29人以下）",AM5,""))</f>
        <v/>
      </c>
      <c r="P7" s="80" t="s">
        <v>9</v>
      </c>
      <c r="Q7" s="449" t="s">
        <v>10</v>
      </c>
      <c r="R7" s="450"/>
      <c r="T7" s="25"/>
      <c r="AH7" s="120" t="str">
        <f>IF(COUNTIF(集計シート!$V$14:$V$163,"×")&gt;0,"別紙1の4の要件を満たしていない場合は、療養日数が10日以内になるようにしてください。","")</f>
        <v/>
      </c>
      <c r="AJ7" s="187" t="s">
        <v>104</v>
      </c>
      <c r="AK7" s="188" t="s">
        <v>105</v>
      </c>
      <c r="AL7" s="189" t="s">
        <v>13</v>
      </c>
    </row>
    <row r="8" spans="1:44"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4" t="str">
        <f>IF(COUNTIF(集計シート!$W$14:$W$163,"×")&gt;0,"無症状者（検体採取日が令和5年1月1日以降）の療養日数は7日以内になるようにしてください。","")</f>
        <v/>
      </c>
      <c r="AJ8" s="190">
        <f>AH164</f>
        <v>0</v>
      </c>
      <c r="AK8" s="190" t="str">
        <f>IF(H5=AJ4,AH165,IF(H5=AJ5,AH166,"規模を選択してください"))</f>
        <v>規模を選択してください</v>
      </c>
      <c r="AL8" s="190">
        <f>AH167</f>
        <v>0</v>
      </c>
    </row>
    <row r="9" spans="1:44"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row>
    <row r="10" spans="1:44" s="112" customFormat="1" ht="30" customHeight="1" x14ac:dyDescent="0.4">
      <c r="A10" s="41"/>
      <c r="B10" s="42"/>
      <c r="C10" s="43" t="s">
        <v>15</v>
      </c>
      <c r="D10" s="44">
        <v>4</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97"/>
      <c r="AH10" s="433" t="s">
        <v>16</v>
      </c>
    </row>
    <row r="11" spans="1:44"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98">
        <v>30</v>
      </c>
      <c r="AH11" s="434"/>
      <c r="AJ11" s="236"/>
      <c r="AK11" s="236"/>
    </row>
    <row r="12" spans="1:44" s="112" customFormat="1" ht="30" customHeight="1" thickBot="1" x14ac:dyDescent="0.35">
      <c r="A12" s="431" t="s">
        <v>88</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J12" s="112" t="s">
        <v>107</v>
      </c>
      <c r="AK12" s="236" t="s">
        <v>109</v>
      </c>
    </row>
    <row r="13" spans="1:44"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58">
        <f t="shared" si="0"/>
        <v>0</v>
      </c>
      <c r="AH13" s="59">
        <f>SUM(D13:AG13)</f>
        <v>0</v>
      </c>
      <c r="AI13" s="112"/>
      <c r="AJ13" s="112">
        <f>MIN(AJ14:AJ163)</f>
        <v>0</v>
      </c>
      <c r="AK13" s="236">
        <f>MAX(AK14:AK163)</f>
        <v>0</v>
      </c>
      <c r="AL13" s="112"/>
      <c r="AM13" s="112"/>
      <c r="AN13" s="112"/>
      <c r="AO13" s="112"/>
      <c r="AP13" s="112"/>
      <c r="AQ13" s="112"/>
      <c r="AR13" s="112"/>
    </row>
    <row r="14" spans="1:44" s="112" customFormat="1" ht="30" customHeight="1" thickTop="1" x14ac:dyDescent="0.4">
      <c r="A14" s="60">
        <v>1</v>
      </c>
      <c r="B14" s="288"/>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95"/>
      <c r="AH14" s="152">
        <f>SUM(D14:AG14)</f>
        <v>0</v>
      </c>
      <c r="AJ14" s="112" t="str">
        <f>IFERROR(MATCH(0,INDEX(0/($D14:$AG14&lt;&gt;""),),0),"")</f>
        <v/>
      </c>
      <c r="AK14" s="236" t="str">
        <f>IFERROR(MATCH(MAX($D14:$AG14)+1,$D14:$AG14,1),"")</f>
        <v/>
      </c>
    </row>
    <row r="15" spans="1:44" s="112" customFormat="1" ht="30" customHeight="1" x14ac:dyDescent="0.4">
      <c r="A15" s="33">
        <v>2</v>
      </c>
      <c r="B15" s="288"/>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94"/>
      <c r="AH15" s="34">
        <f t="shared" ref="AH15:AH78" si="1">SUM(D15:AG15)</f>
        <v>0</v>
      </c>
      <c r="AJ15" s="112" t="str">
        <f t="shared" ref="AJ15:AJ78" si="2">IFERROR(MATCH(0,INDEX(0/($D15:$AG15&lt;&gt;""),),0),"")</f>
        <v/>
      </c>
      <c r="AK15" s="236" t="str">
        <f t="shared" ref="AK15:AK78" si="3">IFERROR(MATCH(MAX($D15:$AG15)+1,$D15:$AG15,1),"")</f>
        <v/>
      </c>
    </row>
    <row r="16" spans="1:44" s="112" customFormat="1" ht="30" customHeight="1" x14ac:dyDescent="0.4">
      <c r="A16" s="33">
        <v>3</v>
      </c>
      <c r="B16" s="288"/>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94"/>
      <c r="AH16" s="34">
        <f t="shared" si="1"/>
        <v>0</v>
      </c>
      <c r="AJ16" s="112" t="str">
        <f t="shared" si="2"/>
        <v/>
      </c>
      <c r="AK16" s="236" t="str">
        <f t="shared" si="3"/>
        <v/>
      </c>
    </row>
    <row r="17" spans="1:37" s="112" customFormat="1" ht="30" customHeight="1" x14ac:dyDescent="0.4">
      <c r="A17" s="33">
        <v>4</v>
      </c>
      <c r="B17" s="288"/>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94"/>
      <c r="AH17" s="34">
        <f t="shared" si="1"/>
        <v>0</v>
      </c>
      <c r="AJ17" s="112" t="str">
        <f t="shared" si="2"/>
        <v/>
      </c>
      <c r="AK17" s="236" t="str">
        <f t="shared" si="3"/>
        <v/>
      </c>
    </row>
    <row r="18" spans="1:37" s="112" customFormat="1" ht="30" customHeight="1" thickBot="1" x14ac:dyDescent="0.45">
      <c r="A18" s="37">
        <v>5</v>
      </c>
      <c r="B18" s="289"/>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93"/>
      <c r="AH18" s="38">
        <f t="shared" si="1"/>
        <v>0</v>
      </c>
      <c r="AJ18" s="112" t="str">
        <f t="shared" si="2"/>
        <v/>
      </c>
      <c r="AK18" s="236" t="str">
        <f t="shared" si="3"/>
        <v/>
      </c>
    </row>
    <row r="19" spans="1:37" s="112" customFormat="1" ht="30" customHeight="1" x14ac:dyDescent="0.4">
      <c r="A19" s="60">
        <v>6</v>
      </c>
      <c r="B19" s="290"/>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95"/>
      <c r="AH19" s="62">
        <f t="shared" si="1"/>
        <v>0</v>
      </c>
      <c r="AJ19" s="112" t="str">
        <f t="shared" si="2"/>
        <v/>
      </c>
      <c r="AK19" s="236" t="str">
        <f t="shared" si="3"/>
        <v/>
      </c>
    </row>
    <row r="20" spans="1:37" s="112" customFormat="1" ht="30" customHeight="1" x14ac:dyDescent="0.4">
      <c r="A20" s="33">
        <v>7</v>
      </c>
      <c r="B20" s="288"/>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94"/>
      <c r="AH20" s="34">
        <f t="shared" si="1"/>
        <v>0</v>
      </c>
      <c r="AJ20" s="112" t="str">
        <f t="shared" si="2"/>
        <v/>
      </c>
      <c r="AK20" s="236" t="str">
        <f t="shared" si="3"/>
        <v/>
      </c>
    </row>
    <row r="21" spans="1:37" s="112" customFormat="1" ht="30" customHeight="1" x14ac:dyDescent="0.4">
      <c r="A21" s="33">
        <v>8</v>
      </c>
      <c r="B21" s="288"/>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94"/>
      <c r="AH21" s="34">
        <f t="shared" si="1"/>
        <v>0</v>
      </c>
      <c r="AJ21" s="112" t="str">
        <f t="shared" si="2"/>
        <v/>
      </c>
      <c r="AK21" s="236" t="str">
        <f t="shared" si="3"/>
        <v/>
      </c>
    </row>
    <row r="22" spans="1:37" s="112" customFormat="1" ht="30" customHeight="1" x14ac:dyDescent="0.4">
      <c r="A22" s="33">
        <v>9</v>
      </c>
      <c r="B22" s="288"/>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94"/>
      <c r="AH22" s="34">
        <f t="shared" si="1"/>
        <v>0</v>
      </c>
      <c r="AJ22" s="112" t="str">
        <f t="shared" si="2"/>
        <v/>
      </c>
      <c r="AK22" s="236" t="str">
        <f t="shared" si="3"/>
        <v/>
      </c>
    </row>
    <row r="23" spans="1:37" s="112" customFormat="1" ht="30" customHeight="1" thickBot="1" x14ac:dyDescent="0.45">
      <c r="A23" s="37">
        <v>10</v>
      </c>
      <c r="B23" s="289"/>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93"/>
      <c r="AH23" s="38">
        <f t="shared" si="1"/>
        <v>0</v>
      </c>
      <c r="AJ23" s="112" t="str">
        <f t="shared" si="2"/>
        <v/>
      </c>
      <c r="AK23" s="236" t="str">
        <f t="shared" si="3"/>
        <v/>
      </c>
    </row>
    <row r="24" spans="1:37" s="112" customFormat="1" ht="30" customHeight="1" x14ac:dyDescent="0.4">
      <c r="A24" s="60">
        <v>11</v>
      </c>
      <c r="B24" s="290"/>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95"/>
      <c r="AH24" s="62">
        <f t="shared" si="1"/>
        <v>0</v>
      </c>
      <c r="AJ24" s="112" t="str">
        <f t="shared" si="2"/>
        <v/>
      </c>
      <c r="AK24" s="236" t="str">
        <f t="shared" si="3"/>
        <v/>
      </c>
    </row>
    <row r="25" spans="1:37" s="112" customFormat="1" ht="30" customHeight="1" x14ac:dyDescent="0.4">
      <c r="A25" s="33">
        <v>12</v>
      </c>
      <c r="B25" s="288"/>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94"/>
      <c r="AH25" s="34">
        <f t="shared" si="1"/>
        <v>0</v>
      </c>
      <c r="AJ25" s="112" t="str">
        <f t="shared" si="2"/>
        <v/>
      </c>
      <c r="AK25" s="236" t="str">
        <f t="shared" si="3"/>
        <v/>
      </c>
    </row>
    <row r="26" spans="1:37" s="112" customFormat="1" ht="30" customHeight="1" x14ac:dyDescent="0.4">
      <c r="A26" s="33">
        <v>13</v>
      </c>
      <c r="B26" s="288"/>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94"/>
      <c r="AH26" s="34">
        <f t="shared" si="1"/>
        <v>0</v>
      </c>
      <c r="AJ26" s="112" t="str">
        <f t="shared" si="2"/>
        <v/>
      </c>
      <c r="AK26" s="236" t="str">
        <f t="shared" si="3"/>
        <v/>
      </c>
    </row>
    <row r="27" spans="1:37" s="112" customFormat="1" ht="30" customHeight="1" x14ac:dyDescent="0.4">
      <c r="A27" s="33">
        <v>14</v>
      </c>
      <c r="B27" s="288"/>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94"/>
      <c r="AH27" s="34">
        <f t="shared" si="1"/>
        <v>0</v>
      </c>
      <c r="AJ27" s="112" t="str">
        <f t="shared" si="2"/>
        <v/>
      </c>
      <c r="AK27" s="236" t="str">
        <f t="shared" si="3"/>
        <v/>
      </c>
    </row>
    <row r="28" spans="1:37" s="112" customFormat="1" ht="30" customHeight="1" thickBot="1" x14ac:dyDescent="0.45">
      <c r="A28" s="37">
        <v>15</v>
      </c>
      <c r="B28" s="289"/>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93"/>
      <c r="AH28" s="38">
        <f t="shared" si="1"/>
        <v>0</v>
      </c>
      <c r="AJ28" s="112" t="str">
        <f t="shared" si="2"/>
        <v/>
      </c>
      <c r="AK28" s="236" t="str">
        <f t="shared" si="3"/>
        <v/>
      </c>
    </row>
    <row r="29" spans="1:37" s="112" customFormat="1" ht="30" customHeight="1" x14ac:dyDescent="0.4">
      <c r="A29" s="60">
        <v>16</v>
      </c>
      <c r="B29" s="290"/>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95"/>
      <c r="AH29" s="62">
        <f t="shared" si="1"/>
        <v>0</v>
      </c>
      <c r="AJ29" s="112" t="str">
        <f t="shared" si="2"/>
        <v/>
      </c>
      <c r="AK29" s="236" t="str">
        <f t="shared" si="3"/>
        <v/>
      </c>
    </row>
    <row r="30" spans="1:37" s="112" customFormat="1" ht="30" customHeight="1" x14ac:dyDescent="0.4">
      <c r="A30" s="33">
        <v>17</v>
      </c>
      <c r="B30" s="288"/>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94"/>
      <c r="AH30" s="34">
        <f t="shared" si="1"/>
        <v>0</v>
      </c>
      <c r="AJ30" s="112" t="str">
        <f t="shared" si="2"/>
        <v/>
      </c>
      <c r="AK30" s="236" t="str">
        <f t="shared" si="3"/>
        <v/>
      </c>
    </row>
    <row r="31" spans="1:37" s="112" customFormat="1" ht="30" customHeight="1" x14ac:dyDescent="0.4">
      <c r="A31" s="33">
        <v>18</v>
      </c>
      <c r="B31" s="288"/>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94"/>
      <c r="AH31" s="34">
        <f t="shared" si="1"/>
        <v>0</v>
      </c>
      <c r="AJ31" s="112" t="str">
        <f t="shared" si="2"/>
        <v/>
      </c>
      <c r="AK31" s="236" t="str">
        <f t="shared" si="3"/>
        <v/>
      </c>
    </row>
    <row r="32" spans="1:37" s="112" customFormat="1" ht="30" customHeight="1" x14ac:dyDescent="0.4">
      <c r="A32" s="33">
        <v>19</v>
      </c>
      <c r="B32" s="288"/>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94"/>
      <c r="AH32" s="34">
        <f t="shared" si="1"/>
        <v>0</v>
      </c>
      <c r="AJ32" s="112" t="str">
        <f t="shared" si="2"/>
        <v/>
      </c>
      <c r="AK32" s="236" t="str">
        <f t="shared" si="3"/>
        <v/>
      </c>
    </row>
    <row r="33" spans="1:44" s="112" customFormat="1" ht="30" customHeight="1" thickBot="1" x14ac:dyDescent="0.45">
      <c r="A33" s="37">
        <v>20</v>
      </c>
      <c r="B33" s="289"/>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93"/>
      <c r="AH33" s="38">
        <f t="shared" si="1"/>
        <v>0</v>
      </c>
      <c r="AJ33" s="112" t="str">
        <f t="shared" si="2"/>
        <v/>
      </c>
      <c r="AK33" s="236" t="str">
        <f t="shared" si="3"/>
        <v/>
      </c>
    </row>
    <row r="34" spans="1:44" s="112" customFormat="1" ht="30" customHeight="1" x14ac:dyDescent="0.4">
      <c r="A34" s="60">
        <v>21</v>
      </c>
      <c r="B34" s="290"/>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95"/>
      <c r="AH34" s="62">
        <f t="shared" si="1"/>
        <v>0</v>
      </c>
      <c r="AJ34" s="112" t="str">
        <f t="shared" si="2"/>
        <v/>
      </c>
      <c r="AK34" s="236" t="str">
        <f t="shared" si="3"/>
        <v/>
      </c>
    </row>
    <row r="35" spans="1:44" s="112" customFormat="1" ht="30" customHeight="1" x14ac:dyDescent="0.4">
      <c r="A35" s="33">
        <v>22</v>
      </c>
      <c r="B35" s="288"/>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94"/>
      <c r="AH35" s="34">
        <f t="shared" si="1"/>
        <v>0</v>
      </c>
      <c r="AJ35" s="112" t="str">
        <f t="shared" si="2"/>
        <v/>
      </c>
      <c r="AK35" s="236" t="str">
        <f t="shared" si="3"/>
        <v/>
      </c>
    </row>
    <row r="36" spans="1:44" s="112" customFormat="1" ht="30" customHeight="1" x14ac:dyDescent="0.4">
      <c r="A36" s="33">
        <v>23</v>
      </c>
      <c r="B36" s="288"/>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94"/>
      <c r="AH36" s="34">
        <f t="shared" si="1"/>
        <v>0</v>
      </c>
      <c r="AJ36" s="112" t="str">
        <f t="shared" si="2"/>
        <v/>
      </c>
      <c r="AK36" s="236" t="str">
        <f t="shared" si="3"/>
        <v/>
      </c>
    </row>
    <row r="37" spans="1:44" s="112" customFormat="1" ht="30" customHeight="1" x14ac:dyDescent="0.4">
      <c r="A37" s="33">
        <v>24</v>
      </c>
      <c r="B37" s="288"/>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94"/>
      <c r="AH37" s="34">
        <f t="shared" si="1"/>
        <v>0</v>
      </c>
      <c r="AJ37" s="112" t="str">
        <f t="shared" si="2"/>
        <v/>
      </c>
      <c r="AK37" s="236" t="str">
        <f t="shared" si="3"/>
        <v/>
      </c>
    </row>
    <row r="38" spans="1:44" ht="30" customHeight="1" thickBot="1" x14ac:dyDescent="0.3">
      <c r="A38" s="37">
        <v>25</v>
      </c>
      <c r="B38" s="289"/>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93"/>
      <c r="AH38" s="38">
        <f t="shared" si="1"/>
        <v>0</v>
      </c>
      <c r="AI38" s="112"/>
      <c r="AJ38" s="112" t="str">
        <f t="shared" si="2"/>
        <v/>
      </c>
      <c r="AK38" s="236" t="str">
        <f t="shared" si="3"/>
        <v/>
      </c>
      <c r="AL38" s="112"/>
      <c r="AM38" s="112"/>
      <c r="AN38" s="112"/>
      <c r="AO38" s="112"/>
      <c r="AP38" s="112"/>
      <c r="AQ38" s="112"/>
      <c r="AR38" s="112"/>
    </row>
    <row r="39" spans="1:44" ht="30" customHeight="1" x14ac:dyDescent="0.25">
      <c r="A39" s="31">
        <v>26</v>
      </c>
      <c r="B39" s="290"/>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95"/>
      <c r="AH39" s="32">
        <f t="shared" si="1"/>
        <v>0</v>
      </c>
      <c r="AI39" s="112"/>
      <c r="AJ39" s="112" t="str">
        <f t="shared" si="2"/>
        <v/>
      </c>
      <c r="AK39" s="236" t="str">
        <f t="shared" si="3"/>
        <v/>
      </c>
      <c r="AL39" s="112"/>
      <c r="AM39" s="112"/>
      <c r="AN39" s="112"/>
      <c r="AO39" s="112"/>
      <c r="AP39" s="112"/>
      <c r="AQ39" s="112"/>
      <c r="AR39" s="112"/>
    </row>
    <row r="40" spans="1:44" ht="30" customHeight="1" x14ac:dyDescent="0.25">
      <c r="A40" s="33">
        <v>27</v>
      </c>
      <c r="B40" s="288"/>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94"/>
      <c r="AH40" s="34">
        <f t="shared" si="1"/>
        <v>0</v>
      </c>
      <c r="AI40" s="112"/>
      <c r="AJ40" s="112" t="str">
        <f t="shared" si="2"/>
        <v/>
      </c>
      <c r="AK40" s="236" t="str">
        <f t="shared" si="3"/>
        <v/>
      </c>
      <c r="AL40" s="112"/>
      <c r="AM40" s="112"/>
      <c r="AN40" s="112"/>
      <c r="AO40" s="112"/>
      <c r="AP40" s="112"/>
      <c r="AQ40" s="112"/>
      <c r="AR40" s="112"/>
    </row>
    <row r="41" spans="1:44" ht="30" customHeight="1" x14ac:dyDescent="0.25">
      <c r="A41" s="33">
        <v>28</v>
      </c>
      <c r="B41" s="288"/>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94"/>
      <c r="AH41" s="34">
        <f t="shared" si="1"/>
        <v>0</v>
      </c>
      <c r="AI41" s="112"/>
      <c r="AJ41" s="112" t="str">
        <f t="shared" si="2"/>
        <v/>
      </c>
      <c r="AK41" s="236" t="str">
        <f t="shared" si="3"/>
        <v/>
      </c>
      <c r="AL41" s="112"/>
      <c r="AM41" s="112"/>
      <c r="AN41" s="112"/>
      <c r="AO41" s="112"/>
      <c r="AP41" s="112"/>
      <c r="AQ41" s="112"/>
      <c r="AR41" s="112"/>
    </row>
    <row r="42" spans="1:44" s="112" customFormat="1" ht="30" customHeight="1" x14ac:dyDescent="0.4">
      <c r="A42" s="33">
        <v>29</v>
      </c>
      <c r="B42" s="288"/>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94"/>
      <c r="AH42" s="34">
        <f t="shared" si="1"/>
        <v>0</v>
      </c>
      <c r="AJ42" s="112" t="str">
        <f t="shared" si="2"/>
        <v/>
      </c>
      <c r="AK42" s="236" t="str">
        <f t="shared" si="3"/>
        <v/>
      </c>
    </row>
    <row r="43" spans="1:44" s="112" customFormat="1" ht="30" customHeight="1" thickBot="1" x14ac:dyDescent="0.45">
      <c r="A43" s="35">
        <v>30</v>
      </c>
      <c r="B43" s="289"/>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93"/>
      <c r="AH43" s="36">
        <f t="shared" si="1"/>
        <v>0</v>
      </c>
      <c r="AJ43" s="112" t="str">
        <f t="shared" si="2"/>
        <v/>
      </c>
      <c r="AK43" s="236" t="str">
        <f t="shared" si="3"/>
        <v/>
      </c>
    </row>
    <row r="44" spans="1:44" s="112" customFormat="1" ht="30" customHeight="1" x14ac:dyDescent="0.4">
      <c r="A44" s="71">
        <v>31</v>
      </c>
      <c r="B44" s="290"/>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95"/>
      <c r="AH44" s="59">
        <f t="shared" si="1"/>
        <v>0</v>
      </c>
      <c r="AJ44" s="112" t="str">
        <f t="shared" si="2"/>
        <v/>
      </c>
      <c r="AK44" s="236" t="str">
        <f t="shared" si="3"/>
        <v/>
      </c>
    </row>
    <row r="45" spans="1:44" s="112" customFormat="1" ht="30" customHeight="1" x14ac:dyDescent="0.4">
      <c r="A45" s="35">
        <v>32</v>
      </c>
      <c r="B45" s="288"/>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94"/>
      <c r="AH45" s="36">
        <f t="shared" si="1"/>
        <v>0</v>
      </c>
      <c r="AJ45" s="112" t="str">
        <f t="shared" si="2"/>
        <v/>
      </c>
      <c r="AK45" s="236" t="str">
        <f t="shared" si="3"/>
        <v/>
      </c>
    </row>
    <row r="46" spans="1:44" s="112" customFormat="1" ht="30" customHeight="1" x14ac:dyDescent="0.4">
      <c r="A46" s="35">
        <v>33</v>
      </c>
      <c r="B46" s="288"/>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94"/>
      <c r="AH46" s="36">
        <f t="shared" si="1"/>
        <v>0</v>
      </c>
      <c r="AJ46" s="112" t="str">
        <f t="shared" si="2"/>
        <v/>
      </c>
      <c r="AK46" s="236" t="str">
        <f t="shared" si="3"/>
        <v/>
      </c>
    </row>
    <row r="47" spans="1:44" s="112" customFormat="1" ht="30" customHeight="1" x14ac:dyDescent="0.4">
      <c r="A47" s="35">
        <v>34</v>
      </c>
      <c r="B47" s="288"/>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94"/>
      <c r="AH47" s="36">
        <f t="shared" si="1"/>
        <v>0</v>
      </c>
      <c r="AJ47" s="112" t="str">
        <f t="shared" si="2"/>
        <v/>
      </c>
      <c r="AK47" s="236" t="str">
        <f t="shared" si="3"/>
        <v/>
      </c>
    </row>
    <row r="48" spans="1:44" s="112" customFormat="1" ht="30" customHeight="1" thickBot="1" x14ac:dyDescent="0.45">
      <c r="A48" s="37">
        <v>35</v>
      </c>
      <c r="B48" s="289"/>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93"/>
      <c r="AH48" s="38">
        <f t="shared" si="1"/>
        <v>0</v>
      </c>
      <c r="AJ48" s="112" t="str">
        <f t="shared" si="2"/>
        <v/>
      </c>
      <c r="AK48" s="236" t="str">
        <f t="shared" si="3"/>
        <v/>
      </c>
    </row>
    <row r="49" spans="1:37" s="112" customFormat="1" ht="30" customHeight="1" x14ac:dyDescent="0.4">
      <c r="A49" s="64">
        <v>36</v>
      </c>
      <c r="B49" s="290"/>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96"/>
      <c r="AH49" s="70">
        <f t="shared" si="1"/>
        <v>0</v>
      </c>
      <c r="AJ49" s="112" t="str">
        <f t="shared" si="2"/>
        <v/>
      </c>
      <c r="AK49" s="236" t="str">
        <f t="shared" si="3"/>
        <v/>
      </c>
    </row>
    <row r="50" spans="1:37" s="112" customFormat="1" ht="30" customHeight="1" x14ac:dyDescent="0.4">
      <c r="A50" s="35">
        <v>37</v>
      </c>
      <c r="B50" s="288"/>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94"/>
      <c r="AH50" s="36">
        <f t="shared" si="1"/>
        <v>0</v>
      </c>
      <c r="AJ50" s="112" t="str">
        <f t="shared" si="2"/>
        <v/>
      </c>
      <c r="AK50" s="236" t="str">
        <f t="shared" si="3"/>
        <v/>
      </c>
    </row>
    <row r="51" spans="1:37" s="112" customFormat="1" ht="30" customHeight="1" x14ac:dyDescent="0.4">
      <c r="A51" s="35">
        <v>38</v>
      </c>
      <c r="B51" s="288"/>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94"/>
      <c r="AH51" s="36">
        <f t="shared" si="1"/>
        <v>0</v>
      </c>
      <c r="AJ51" s="112" t="str">
        <f t="shared" si="2"/>
        <v/>
      </c>
      <c r="AK51" s="236" t="str">
        <f t="shared" si="3"/>
        <v/>
      </c>
    </row>
    <row r="52" spans="1:37" s="112" customFormat="1" ht="30" customHeight="1" x14ac:dyDescent="0.4">
      <c r="A52" s="35">
        <v>39</v>
      </c>
      <c r="B52" s="288"/>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94"/>
      <c r="AH52" s="36">
        <f t="shared" si="1"/>
        <v>0</v>
      </c>
      <c r="AJ52" s="112" t="str">
        <f t="shared" si="2"/>
        <v/>
      </c>
      <c r="AK52" s="236" t="str">
        <f t="shared" si="3"/>
        <v/>
      </c>
    </row>
    <row r="53" spans="1:37" s="112" customFormat="1" ht="30" customHeight="1" thickBot="1" x14ac:dyDescent="0.45">
      <c r="A53" s="35">
        <v>40</v>
      </c>
      <c r="B53" s="289"/>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94"/>
      <c r="AH53" s="36">
        <f t="shared" si="1"/>
        <v>0</v>
      </c>
      <c r="AJ53" s="112" t="str">
        <f t="shared" si="2"/>
        <v/>
      </c>
      <c r="AK53" s="236" t="str">
        <f t="shared" si="3"/>
        <v/>
      </c>
    </row>
    <row r="54" spans="1:37" s="112" customFormat="1" ht="30" customHeight="1" x14ac:dyDescent="0.4">
      <c r="A54" s="71">
        <v>41</v>
      </c>
      <c r="B54" s="290"/>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95"/>
      <c r="AH54" s="59">
        <f t="shared" si="1"/>
        <v>0</v>
      </c>
      <c r="AJ54" s="112" t="str">
        <f t="shared" si="2"/>
        <v/>
      </c>
      <c r="AK54" s="236" t="str">
        <f t="shared" si="3"/>
        <v/>
      </c>
    </row>
    <row r="55" spans="1:37" s="112" customFormat="1" ht="30" customHeight="1" x14ac:dyDescent="0.4">
      <c r="A55" s="35">
        <v>42</v>
      </c>
      <c r="B55" s="288"/>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94"/>
      <c r="AH55" s="36">
        <f t="shared" si="1"/>
        <v>0</v>
      </c>
      <c r="AJ55" s="112" t="str">
        <f t="shared" si="2"/>
        <v/>
      </c>
      <c r="AK55" s="236" t="str">
        <f t="shared" si="3"/>
        <v/>
      </c>
    </row>
    <row r="56" spans="1:37" s="112" customFormat="1" ht="30" customHeight="1" x14ac:dyDescent="0.4">
      <c r="A56" s="35">
        <v>43</v>
      </c>
      <c r="B56" s="288"/>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94"/>
      <c r="AH56" s="36">
        <f t="shared" si="1"/>
        <v>0</v>
      </c>
      <c r="AJ56" s="112" t="str">
        <f t="shared" si="2"/>
        <v/>
      </c>
      <c r="AK56" s="236" t="str">
        <f t="shared" si="3"/>
        <v/>
      </c>
    </row>
    <row r="57" spans="1:37" s="112" customFormat="1" ht="30" customHeight="1" x14ac:dyDescent="0.4">
      <c r="A57" s="35">
        <v>44</v>
      </c>
      <c r="B57" s="288"/>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94"/>
      <c r="AH57" s="36">
        <f t="shared" si="1"/>
        <v>0</v>
      </c>
      <c r="AJ57" s="112" t="str">
        <f t="shared" si="2"/>
        <v/>
      </c>
      <c r="AK57" s="236" t="str">
        <f t="shared" si="3"/>
        <v/>
      </c>
    </row>
    <row r="58" spans="1:37" s="112" customFormat="1" ht="30" customHeight="1" thickBot="1" x14ac:dyDescent="0.45">
      <c r="A58" s="37">
        <v>45</v>
      </c>
      <c r="B58" s="289"/>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93"/>
      <c r="AH58" s="38">
        <f t="shared" si="1"/>
        <v>0</v>
      </c>
      <c r="AJ58" s="112" t="str">
        <f t="shared" si="2"/>
        <v/>
      </c>
      <c r="AK58" s="236" t="str">
        <f t="shared" si="3"/>
        <v/>
      </c>
    </row>
    <row r="59" spans="1:37" s="112" customFormat="1" ht="30" customHeight="1" x14ac:dyDescent="0.4">
      <c r="A59" s="64">
        <v>46</v>
      </c>
      <c r="B59" s="290"/>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96"/>
      <c r="AH59" s="70">
        <f t="shared" si="1"/>
        <v>0</v>
      </c>
      <c r="AJ59" s="112" t="str">
        <f t="shared" si="2"/>
        <v/>
      </c>
      <c r="AK59" s="236" t="str">
        <f t="shared" si="3"/>
        <v/>
      </c>
    </row>
    <row r="60" spans="1:37" s="112" customFormat="1" ht="30" customHeight="1" x14ac:dyDescent="0.4">
      <c r="A60" s="35">
        <v>47</v>
      </c>
      <c r="B60" s="288"/>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94"/>
      <c r="AH60" s="36">
        <f t="shared" si="1"/>
        <v>0</v>
      </c>
      <c r="AJ60" s="112" t="str">
        <f t="shared" si="2"/>
        <v/>
      </c>
      <c r="AK60" s="236" t="str">
        <f t="shared" si="3"/>
        <v/>
      </c>
    </row>
    <row r="61" spans="1:37" s="112" customFormat="1" ht="30" customHeight="1" x14ac:dyDescent="0.4">
      <c r="A61" s="35">
        <v>48</v>
      </c>
      <c r="B61" s="288"/>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94"/>
      <c r="AH61" s="36">
        <f t="shared" si="1"/>
        <v>0</v>
      </c>
      <c r="AJ61" s="112" t="str">
        <f t="shared" si="2"/>
        <v/>
      </c>
      <c r="AK61" s="236" t="str">
        <f t="shared" si="3"/>
        <v/>
      </c>
    </row>
    <row r="62" spans="1:37" s="112" customFormat="1" ht="30" customHeight="1" x14ac:dyDescent="0.4">
      <c r="A62" s="35">
        <v>49</v>
      </c>
      <c r="B62" s="288"/>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94"/>
      <c r="AH62" s="36">
        <f t="shared" si="1"/>
        <v>0</v>
      </c>
      <c r="AJ62" s="112" t="str">
        <f t="shared" si="2"/>
        <v/>
      </c>
      <c r="AK62" s="236" t="str">
        <f t="shared" si="3"/>
        <v/>
      </c>
    </row>
    <row r="63" spans="1:37" s="112" customFormat="1" ht="30" customHeight="1" thickBot="1" x14ac:dyDescent="0.45">
      <c r="A63" s="35">
        <v>50</v>
      </c>
      <c r="B63" s="289"/>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94"/>
      <c r="AH63" s="36">
        <f t="shared" si="1"/>
        <v>0</v>
      </c>
      <c r="AJ63" s="112" t="str">
        <f t="shared" si="2"/>
        <v/>
      </c>
      <c r="AK63" s="236" t="str">
        <f t="shared" si="3"/>
        <v/>
      </c>
    </row>
    <row r="64" spans="1:37" s="112" customFormat="1" ht="30" customHeight="1" x14ac:dyDescent="0.4">
      <c r="A64" s="71">
        <v>51</v>
      </c>
      <c r="B64" s="290"/>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95"/>
      <c r="AH64" s="59">
        <f t="shared" si="1"/>
        <v>0</v>
      </c>
      <c r="AJ64" s="112" t="str">
        <f t="shared" si="2"/>
        <v/>
      </c>
      <c r="AK64" s="236" t="str">
        <f t="shared" si="3"/>
        <v/>
      </c>
    </row>
    <row r="65" spans="1:37" s="112" customFormat="1" ht="30" customHeight="1" x14ac:dyDescent="0.4">
      <c r="A65" s="35">
        <v>52</v>
      </c>
      <c r="B65" s="288"/>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94"/>
      <c r="AH65" s="36">
        <f t="shared" si="1"/>
        <v>0</v>
      </c>
      <c r="AJ65" s="112" t="str">
        <f t="shared" si="2"/>
        <v/>
      </c>
      <c r="AK65" s="236" t="str">
        <f t="shared" si="3"/>
        <v/>
      </c>
    </row>
    <row r="66" spans="1:37" s="112" customFormat="1" ht="30" customHeight="1" x14ac:dyDescent="0.4">
      <c r="A66" s="35">
        <v>53</v>
      </c>
      <c r="B66" s="288"/>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94"/>
      <c r="AH66" s="36">
        <f t="shared" si="1"/>
        <v>0</v>
      </c>
      <c r="AJ66" s="112" t="str">
        <f t="shared" si="2"/>
        <v/>
      </c>
      <c r="AK66" s="236" t="str">
        <f t="shared" si="3"/>
        <v/>
      </c>
    </row>
    <row r="67" spans="1:37" s="112" customFormat="1" ht="30" customHeight="1" x14ac:dyDescent="0.4">
      <c r="A67" s="35">
        <v>54</v>
      </c>
      <c r="B67" s="288"/>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94"/>
      <c r="AH67" s="36">
        <f t="shared" si="1"/>
        <v>0</v>
      </c>
      <c r="AJ67" s="112" t="str">
        <f t="shared" si="2"/>
        <v/>
      </c>
      <c r="AK67" s="236" t="str">
        <f t="shared" si="3"/>
        <v/>
      </c>
    </row>
    <row r="68" spans="1:37" s="112" customFormat="1" ht="30" customHeight="1" thickBot="1" x14ac:dyDescent="0.45">
      <c r="A68" s="37">
        <v>55</v>
      </c>
      <c r="B68" s="289"/>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93"/>
      <c r="AH68" s="38">
        <f t="shared" si="1"/>
        <v>0</v>
      </c>
      <c r="AJ68" s="112" t="str">
        <f t="shared" si="2"/>
        <v/>
      </c>
      <c r="AK68" s="236" t="str">
        <f t="shared" si="3"/>
        <v/>
      </c>
    </row>
    <row r="69" spans="1:37" s="112" customFormat="1" ht="30" customHeight="1" x14ac:dyDescent="0.4">
      <c r="A69" s="64">
        <v>56</v>
      </c>
      <c r="B69" s="290"/>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96"/>
      <c r="AH69" s="70">
        <f t="shared" si="1"/>
        <v>0</v>
      </c>
      <c r="AJ69" s="112" t="str">
        <f t="shared" si="2"/>
        <v/>
      </c>
      <c r="AK69" s="236" t="str">
        <f t="shared" si="3"/>
        <v/>
      </c>
    </row>
    <row r="70" spans="1:37" s="112" customFormat="1" ht="30" customHeight="1" x14ac:dyDescent="0.4">
      <c r="A70" s="35">
        <v>57</v>
      </c>
      <c r="B70" s="288"/>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94"/>
      <c r="AH70" s="36">
        <f t="shared" si="1"/>
        <v>0</v>
      </c>
      <c r="AJ70" s="112" t="str">
        <f t="shared" si="2"/>
        <v/>
      </c>
      <c r="AK70" s="236" t="str">
        <f t="shared" si="3"/>
        <v/>
      </c>
    </row>
    <row r="71" spans="1:37" s="112" customFormat="1" ht="30" customHeight="1" x14ac:dyDescent="0.4">
      <c r="A71" s="35">
        <v>58</v>
      </c>
      <c r="B71" s="288"/>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94"/>
      <c r="AH71" s="36">
        <f t="shared" si="1"/>
        <v>0</v>
      </c>
      <c r="AJ71" s="112" t="str">
        <f t="shared" si="2"/>
        <v/>
      </c>
      <c r="AK71" s="236" t="str">
        <f t="shared" si="3"/>
        <v/>
      </c>
    </row>
    <row r="72" spans="1:37" s="112" customFormat="1" ht="30" customHeight="1" x14ac:dyDescent="0.4">
      <c r="A72" s="35">
        <v>59</v>
      </c>
      <c r="B72" s="288"/>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94"/>
      <c r="AH72" s="36">
        <f t="shared" si="1"/>
        <v>0</v>
      </c>
      <c r="AJ72" s="112" t="str">
        <f t="shared" si="2"/>
        <v/>
      </c>
      <c r="AK72" s="236" t="str">
        <f t="shared" si="3"/>
        <v/>
      </c>
    </row>
    <row r="73" spans="1:37" s="112" customFormat="1" ht="30" customHeight="1" thickBot="1" x14ac:dyDescent="0.45">
      <c r="A73" s="35">
        <v>60</v>
      </c>
      <c r="B73" s="291"/>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94"/>
      <c r="AH73" s="36">
        <f t="shared" si="1"/>
        <v>0</v>
      </c>
      <c r="AJ73" s="112" t="str">
        <f t="shared" si="2"/>
        <v/>
      </c>
      <c r="AK73" s="236" t="str">
        <f t="shared" si="3"/>
        <v/>
      </c>
    </row>
    <row r="74" spans="1:37" s="112" customFormat="1" ht="30" customHeight="1" x14ac:dyDescent="0.4">
      <c r="A74" s="71">
        <v>61</v>
      </c>
      <c r="B74" s="288"/>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95"/>
      <c r="AH74" s="59">
        <f t="shared" si="1"/>
        <v>0</v>
      </c>
      <c r="AJ74" s="112" t="str">
        <f t="shared" si="2"/>
        <v/>
      </c>
      <c r="AK74" s="236" t="str">
        <f t="shared" si="3"/>
        <v/>
      </c>
    </row>
    <row r="75" spans="1:37" s="112" customFormat="1" ht="30" customHeight="1" x14ac:dyDescent="0.4">
      <c r="A75" s="35">
        <v>62</v>
      </c>
      <c r="B75" s="288"/>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94"/>
      <c r="AH75" s="36">
        <f t="shared" si="1"/>
        <v>0</v>
      </c>
      <c r="AJ75" s="112" t="str">
        <f t="shared" si="2"/>
        <v/>
      </c>
      <c r="AK75" s="236" t="str">
        <f t="shared" si="3"/>
        <v/>
      </c>
    </row>
    <row r="76" spans="1:37" s="112" customFormat="1" ht="30" customHeight="1" x14ac:dyDescent="0.4">
      <c r="A76" s="35">
        <v>63</v>
      </c>
      <c r="B76" s="288"/>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94"/>
      <c r="AH76" s="36">
        <f t="shared" si="1"/>
        <v>0</v>
      </c>
      <c r="AJ76" s="112" t="str">
        <f t="shared" si="2"/>
        <v/>
      </c>
      <c r="AK76" s="236" t="str">
        <f t="shared" si="3"/>
        <v/>
      </c>
    </row>
    <row r="77" spans="1:37" s="112" customFormat="1" ht="30" customHeight="1" x14ac:dyDescent="0.4">
      <c r="A77" s="35">
        <v>64</v>
      </c>
      <c r="B77" s="288"/>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94"/>
      <c r="AH77" s="36">
        <f t="shared" si="1"/>
        <v>0</v>
      </c>
      <c r="AJ77" s="112" t="str">
        <f t="shared" si="2"/>
        <v/>
      </c>
      <c r="AK77" s="236" t="str">
        <f t="shared" si="3"/>
        <v/>
      </c>
    </row>
    <row r="78" spans="1:37" s="112" customFormat="1" ht="30" customHeight="1" thickBot="1" x14ac:dyDescent="0.45">
      <c r="A78" s="37">
        <v>65</v>
      </c>
      <c r="B78" s="289"/>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93"/>
      <c r="AH78" s="38">
        <f t="shared" si="1"/>
        <v>0</v>
      </c>
      <c r="AJ78" s="112" t="str">
        <f t="shared" si="2"/>
        <v/>
      </c>
      <c r="AK78" s="236" t="str">
        <f t="shared" si="3"/>
        <v/>
      </c>
    </row>
    <row r="79" spans="1:37" s="112" customFormat="1" ht="30" customHeight="1" x14ac:dyDescent="0.4">
      <c r="A79" s="64">
        <v>66</v>
      </c>
      <c r="B79" s="290"/>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96"/>
      <c r="AH79" s="70">
        <f t="shared" ref="AH79:AH142" si="4">SUM(D79:AG79)</f>
        <v>0</v>
      </c>
      <c r="AJ79" s="112" t="str">
        <f t="shared" ref="AJ79:AJ142" si="5">IFERROR(MATCH(0,INDEX(0/($D79:$AG79&lt;&gt;""),),0),"")</f>
        <v/>
      </c>
      <c r="AK79" s="236" t="str">
        <f t="shared" ref="AK79:AK142" si="6">IFERROR(MATCH(MAX($D79:$AG79)+1,$D79:$AG79,1),"")</f>
        <v/>
      </c>
    </row>
    <row r="80" spans="1:37" s="112" customFormat="1" ht="30" customHeight="1" x14ac:dyDescent="0.4">
      <c r="A80" s="35">
        <v>67</v>
      </c>
      <c r="B80" s="288"/>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94"/>
      <c r="AH80" s="36">
        <f t="shared" si="4"/>
        <v>0</v>
      </c>
      <c r="AJ80" s="112" t="str">
        <f t="shared" si="5"/>
        <v/>
      </c>
      <c r="AK80" s="236" t="str">
        <f t="shared" si="6"/>
        <v/>
      </c>
    </row>
    <row r="81" spans="1:37" s="112" customFormat="1" ht="30" customHeight="1" x14ac:dyDescent="0.4">
      <c r="A81" s="35">
        <v>68</v>
      </c>
      <c r="B81" s="288"/>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94"/>
      <c r="AH81" s="36">
        <f t="shared" si="4"/>
        <v>0</v>
      </c>
      <c r="AJ81" s="112" t="str">
        <f t="shared" si="5"/>
        <v/>
      </c>
      <c r="AK81" s="236" t="str">
        <f t="shared" si="6"/>
        <v/>
      </c>
    </row>
    <row r="82" spans="1:37" s="112" customFormat="1" ht="30" customHeight="1" x14ac:dyDescent="0.4">
      <c r="A82" s="35">
        <v>69</v>
      </c>
      <c r="B82" s="288"/>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94"/>
      <c r="AH82" s="36">
        <f t="shared" si="4"/>
        <v>0</v>
      </c>
      <c r="AJ82" s="112" t="str">
        <f t="shared" si="5"/>
        <v/>
      </c>
      <c r="AK82" s="236" t="str">
        <f t="shared" si="6"/>
        <v/>
      </c>
    </row>
    <row r="83" spans="1:37" s="112" customFormat="1" ht="30" customHeight="1" thickBot="1" x14ac:dyDescent="0.45">
      <c r="A83" s="35">
        <v>70</v>
      </c>
      <c r="B83" s="289"/>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94"/>
      <c r="AH83" s="36">
        <f t="shared" si="4"/>
        <v>0</v>
      </c>
      <c r="AJ83" s="112" t="str">
        <f t="shared" si="5"/>
        <v/>
      </c>
      <c r="AK83" s="236" t="str">
        <f t="shared" si="6"/>
        <v/>
      </c>
    </row>
    <row r="84" spans="1:37" s="112" customFormat="1" ht="30" customHeight="1" x14ac:dyDescent="0.4">
      <c r="A84" s="71">
        <v>71</v>
      </c>
      <c r="B84" s="290"/>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95"/>
      <c r="AH84" s="59">
        <f t="shared" si="4"/>
        <v>0</v>
      </c>
      <c r="AJ84" s="112" t="str">
        <f t="shared" si="5"/>
        <v/>
      </c>
      <c r="AK84" s="236" t="str">
        <f t="shared" si="6"/>
        <v/>
      </c>
    </row>
    <row r="85" spans="1:37" s="112" customFormat="1" ht="30" customHeight="1" x14ac:dyDescent="0.4">
      <c r="A85" s="35">
        <v>72</v>
      </c>
      <c r="B85" s="288"/>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94"/>
      <c r="AH85" s="36">
        <f t="shared" si="4"/>
        <v>0</v>
      </c>
      <c r="AJ85" s="112" t="str">
        <f t="shared" si="5"/>
        <v/>
      </c>
      <c r="AK85" s="236" t="str">
        <f t="shared" si="6"/>
        <v/>
      </c>
    </row>
    <row r="86" spans="1:37" s="112" customFormat="1" ht="30" customHeight="1" x14ac:dyDescent="0.4">
      <c r="A86" s="35">
        <v>73</v>
      </c>
      <c r="B86" s="288"/>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94"/>
      <c r="AH86" s="36">
        <f t="shared" si="4"/>
        <v>0</v>
      </c>
      <c r="AJ86" s="112" t="str">
        <f t="shared" si="5"/>
        <v/>
      </c>
      <c r="AK86" s="236" t="str">
        <f t="shared" si="6"/>
        <v/>
      </c>
    </row>
    <row r="87" spans="1:37" s="112" customFormat="1" ht="30" customHeight="1" x14ac:dyDescent="0.4">
      <c r="A87" s="35">
        <v>74</v>
      </c>
      <c r="B87" s="288"/>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94"/>
      <c r="AH87" s="36">
        <f t="shared" si="4"/>
        <v>0</v>
      </c>
      <c r="AJ87" s="112" t="str">
        <f t="shared" si="5"/>
        <v/>
      </c>
      <c r="AK87" s="236" t="str">
        <f t="shared" si="6"/>
        <v/>
      </c>
    </row>
    <row r="88" spans="1:37" s="112" customFormat="1" ht="30" customHeight="1" thickBot="1" x14ac:dyDescent="0.45">
      <c r="A88" s="37">
        <v>75</v>
      </c>
      <c r="B88" s="289"/>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93"/>
      <c r="AH88" s="38">
        <f t="shared" si="4"/>
        <v>0</v>
      </c>
      <c r="AJ88" s="112" t="str">
        <f t="shared" si="5"/>
        <v/>
      </c>
      <c r="AK88" s="236" t="str">
        <f t="shared" si="6"/>
        <v/>
      </c>
    </row>
    <row r="89" spans="1:37" s="112" customFormat="1" ht="30" customHeight="1" x14ac:dyDescent="0.4">
      <c r="A89" s="64">
        <v>76</v>
      </c>
      <c r="B89" s="290"/>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96"/>
      <c r="AH89" s="70">
        <f t="shared" si="4"/>
        <v>0</v>
      </c>
      <c r="AJ89" s="112" t="str">
        <f t="shared" si="5"/>
        <v/>
      </c>
      <c r="AK89" s="236" t="str">
        <f t="shared" si="6"/>
        <v/>
      </c>
    </row>
    <row r="90" spans="1:37" s="112" customFormat="1" ht="30" customHeight="1" x14ac:dyDescent="0.4">
      <c r="A90" s="35">
        <v>77</v>
      </c>
      <c r="B90" s="288"/>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94"/>
      <c r="AH90" s="36">
        <f t="shared" si="4"/>
        <v>0</v>
      </c>
      <c r="AJ90" s="112" t="str">
        <f t="shared" si="5"/>
        <v/>
      </c>
      <c r="AK90" s="236" t="str">
        <f t="shared" si="6"/>
        <v/>
      </c>
    </row>
    <row r="91" spans="1:37" s="112" customFormat="1" ht="30" customHeight="1" x14ac:dyDescent="0.4">
      <c r="A91" s="35">
        <v>78</v>
      </c>
      <c r="B91" s="288"/>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94"/>
      <c r="AH91" s="36">
        <f t="shared" si="4"/>
        <v>0</v>
      </c>
      <c r="AJ91" s="112" t="str">
        <f t="shared" si="5"/>
        <v/>
      </c>
      <c r="AK91" s="236" t="str">
        <f t="shared" si="6"/>
        <v/>
      </c>
    </row>
    <row r="92" spans="1:37" s="112" customFormat="1" ht="30" customHeight="1" x14ac:dyDescent="0.4">
      <c r="A92" s="35">
        <v>79</v>
      </c>
      <c r="B92" s="288"/>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94"/>
      <c r="AH92" s="36">
        <f t="shared" si="4"/>
        <v>0</v>
      </c>
      <c r="AJ92" s="112" t="str">
        <f t="shared" si="5"/>
        <v/>
      </c>
      <c r="AK92" s="236" t="str">
        <f t="shared" si="6"/>
        <v/>
      </c>
    </row>
    <row r="93" spans="1:37" s="112" customFormat="1" ht="30" customHeight="1" thickBot="1" x14ac:dyDescent="0.45">
      <c r="A93" s="35">
        <v>80</v>
      </c>
      <c r="B93" s="289"/>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94"/>
      <c r="AH93" s="36">
        <f t="shared" si="4"/>
        <v>0</v>
      </c>
      <c r="AJ93" s="112" t="str">
        <f t="shared" si="5"/>
        <v/>
      </c>
      <c r="AK93" s="236" t="str">
        <f t="shared" si="6"/>
        <v/>
      </c>
    </row>
    <row r="94" spans="1:37" s="112" customFormat="1" ht="30" customHeight="1" x14ac:dyDescent="0.4">
      <c r="A94" s="71">
        <v>81</v>
      </c>
      <c r="B94" s="290"/>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95"/>
      <c r="AH94" s="59">
        <f t="shared" si="4"/>
        <v>0</v>
      </c>
      <c r="AJ94" s="112" t="str">
        <f t="shared" si="5"/>
        <v/>
      </c>
      <c r="AK94" s="236" t="str">
        <f t="shared" si="6"/>
        <v/>
      </c>
    </row>
    <row r="95" spans="1:37" s="112" customFormat="1" ht="30" customHeight="1" x14ac:dyDescent="0.4">
      <c r="A95" s="35">
        <v>82</v>
      </c>
      <c r="B95" s="288"/>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94"/>
      <c r="AH95" s="36">
        <f t="shared" si="4"/>
        <v>0</v>
      </c>
      <c r="AJ95" s="112" t="str">
        <f t="shared" si="5"/>
        <v/>
      </c>
      <c r="AK95" s="236" t="str">
        <f t="shared" si="6"/>
        <v/>
      </c>
    </row>
    <row r="96" spans="1:37" s="112" customFormat="1" ht="30" customHeight="1" x14ac:dyDescent="0.4">
      <c r="A96" s="35">
        <v>83</v>
      </c>
      <c r="B96" s="288"/>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94"/>
      <c r="AH96" s="36">
        <f t="shared" si="4"/>
        <v>0</v>
      </c>
      <c r="AJ96" s="112" t="str">
        <f t="shared" si="5"/>
        <v/>
      </c>
      <c r="AK96" s="236" t="str">
        <f t="shared" si="6"/>
        <v/>
      </c>
    </row>
    <row r="97" spans="1:37" s="112" customFormat="1" ht="30" customHeight="1" x14ac:dyDescent="0.4">
      <c r="A97" s="35">
        <v>84</v>
      </c>
      <c r="B97" s="288"/>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94"/>
      <c r="AH97" s="36">
        <f t="shared" si="4"/>
        <v>0</v>
      </c>
      <c r="AJ97" s="112" t="str">
        <f t="shared" si="5"/>
        <v/>
      </c>
      <c r="AK97" s="236" t="str">
        <f t="shared" si="6"/>
        <v/>
      </c>
    </row>
    <row r="98" spans="1:37" s="112" customFormat="1" ht="30" customHeight="1" thickBot="1" x14ac:dyDescent="0.45">
      <c r="A98" s="37">
        <v>85</v>
      </c>
      <c r="B98" s="289"/>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93"/>
      <c r="AH98" s="38">
        <f t="shared" si="4"/>
        <v>0</v>
      </c>
      <c r="AJ98" s="112" t="str">
        <f t="shared" si="5"/>
        <v/>
      </c>
      <c r="AK98" s="236" t="str">
        <f t="shared" si="6"/>
        <v/>
      </c>
    </row>
    <row r="99" spans="1:37" s="112" customFormat="1" ht="30" customHeight="1" x14ac:dyDescent="0.4">
      <c r="A99" s="64">
        <v>86</v>
      </c>
      <c r="B99" s="290"/>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96"/>
      <c r="AH99" s="70">
        <f t="shared" si="4"/>
        <v>0</v>
      </c>
      <c r="AJ99" s="112" t="str">
        <f t="shared" si="5"/>
        <v/>
      </c>
      <c r="AK99" s="236" t="str">
        <f t="shared" si="6"/>
        <v/>
      </c>
    </row>
    <row r="100" spans="1:37" s="112" customFormat="1" ht="30" customHeight="1" x14ac:dyDescent="0.4">
      <c r="A100" s="35">
        <v>87</v>
      </c>
      <c r="B100" s="288"/>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94"/>
      <c r="AH100" s="36">
        <f t="shared" si="4"/>
        <v>0</v>
      </c>
      <c r="AJ100" s="112" t="str">
        <f t="shared" si="5"/>
        <v/>
      </c>
      <c r="AK100" s="236" t="str">
        <f t="shared" si="6"/>
        <v/>
      </c>
    </row>
    <row r="101" spans="1:37" s="112" customFormat="1" ht="30" customHeight="1" x14ac:dyDescent="0.4">
      <c r="A101" s="35">
        <v>88</v>
      </c>
      <c r="B101" s="288"/>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94"/>
      <c r="AH101" s="36">
        <f t="shared" si="4"/>
        <v>0</v>
      </c>
      <c r="AJ101" s="112" t="str">
        <f t="shared" si="5"/>
        <v/>
      </c>
      <c r="AK101" s="236" t="str">
        <f t="shared" si="6"/>
        <v/>
      </c>
    </row>
    <row r="102" spans="1:37" s="112" customFormat="1" ht="30" customHeight="1" x14ac:dyDescent="0.4">
      <c r="A102" s="35">
        <v>89</v>
      </c>
      <c r="B102" s="288"/>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94"/>
      <c r="AH102" s="36">
        <f t="shared" si="4"/>
        <v>0</v>
      </c>
      <c r="AJ102" s="112" t="str">
        <f t="shared" si="5"/>
        <v/>
      </c>
      <c r="AK102" s="236" t="str">
        <f t="shared" si="6"/>
        <v/>
      </c>
    </row>
    <row r="103" spans="1:37" s="112" customFormat="1" ht="30" customHeight="1" thickBot="1" x14ac:dyDescent="0.45">
      <c r="A103" s="35">
        <v>90</v>
      </c>
      <c r="B103" s="289"/>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94"/>
      <c r="AH103" s="36">
        <f t="shared" si="4"/>
        <v>0</v>
      </c>
      <c r="AJ103" s="112" t="str">
        <f t="shared" si="5"/>
        <v/>
      </c>
      <c r="AK103" s="236" t="str">
        <f t="shared" si="6"/>
        <v/>
      </c>
    </row>
    <row r="104" spans="1:37" s="112" customFormat="1" ht="30" customHeight="1" x14ac:dyDescent="0.4">
      <c r="A104" s="71">
        <v>91</v>
      </c>
      <c r="B104" s="290"/>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95"/>
      <c r="AH104" s="59">
        <f t="shared" si="4"/>
        <v>0</v>
      </c>
      <c r="AJ104" s="112" t="str">
        <f t="shared" si="5"/>
        <v/>
      </c>
      <c r="AK104" s="236" t="str">
        <f t="shared" si="6"/>
        <v/>
      </c>
    </row>
    <row r="105" spans="1:37" s="112" customFormat="1" ht="30" customHeight="1" x14ac:dyDescent="0.4">
      <c r="A105" s="35">
        <v>92</v>
      </c>
      <c r="B105" s="288"/>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94"/>
      <c r="AH105" s="36">
        <f t="shared" si="4"/>
        <v>0</v>
      </c>
      <c r="AJ105" s="112" t="str">
        <f t="shared" si="5"/>
        <v/>
      </c>
      <c r="AK105" s="236" t="str">
        <f t="shared" si="6"/>
        <v/>
      </c>
    </row>
    <row r="106" spans="1:37" s="112" customFormat="1" ht="30" customHeight="1" x14ac:dyDescent="0.4">
      <c r="A106" s="35">
        <v>93</v>
      </c>
      <c r="B106" s="288"/>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94"/>
      <c r="AH106" s="36">
        <f t="shared" si="4"/>
        <v>0</v>
      </c>
      <c r="AJ106" s="112" t="str">
        <f t="shared" si="5"/>
        <v/>
      </c>
      <c r="AK106" s="236" t="str">
        <f t="shared" si="6"/>
        <v/>
      </c>
    </row>
    <row r="107" spans="1:37" s="112" customFormat="1" ht="30" customHeight="1" x14ac:dyDescent="0.4">
      <c r="A107" s="35">
        <v>94</v>
      </c>
      <c r="B107" s="288"/>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94"/>
      <c r="AH107" s="36">
        <f t="shared" si="4"/>
        <v>0</v>
      </c>
      <c r="AJ107" s="112" t="str">
        <f t="shared" si="5"/>
        <v/>
      </c>
      <c r="AK107" s="236" t="str">
        <f t="shared" si="6"/>
        <v/>
      </c>
    </row>
    <row r="108" spans="1:37" s="112" customFormat="1" ht="30" customHeight="1" thickBot="1" x14ac:dyDescent="0.45">
      <c r="A108" s="37">
        <v>95</v>
      </c>
      <c r="B108" s="289"/>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93"/>
      <c r="AH108" s="38">
        <f t="shared" si="4"/>
        <v>0</v>
      </c>
      <c r="AJ108" s="112" t="str">
        <f t="shared" si="5"/>
        <v/>
      </c>
      <c r="AK108" s="236" t="str">
        <f t="shared" si="6"/>
        <v/>
      </c>
    </row>
    <row r="109" spans="1:37" s="112" customFormat="1" ht="30" customHeight="1" x14ac:dyDescent="0.4">
      <c r="A109" s="64">
        <v>96</v>
      </c>
      <c r="B109" s="290"/>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96"/>
      <c r="AH109" s="70">
        <f t="shared" si="4"/>
        <v>0</v>
      </c>
      <c r="AJ109" s="112" t="str">
        <f t="shared" si="5"/>
        <v/>
      </c>
      <c r="AK109" s="236" t="str">
        <f t="shared" si="6"/>
        <v/>
      </c>
    </row>
    <row r="110" spans="1:37" s="112" customFormat="1" ht="30" customHeight="1" x14ac:dyDescent="0.4">
      <c r="A110" s="35">
        <v>97</v>
      </c>
      <c r="B110" s="288"/>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94"/>
      <c r="AH110" s="36">
        <f t="shared" si="4"/>
        <v>0</v>
      </c>
      <c r="AJ110" s="112" t="str">
        <f t="shared" si="5"/>
        <v/>
      </c>
      <c r="AK110" s="236" t="str">
        <f t="shared" si="6"/>
        <v/>
      </c>
    </row>
    <row r="111" spans="1:37" s="112" customFormat="1" ht="30" customHeight="1" x14ac:dyDescent="0.4">
      <c r="A111" s="35">
        <v>98</v>
      </c>
      <c r="B111" s="288"/>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94"/>
      <c r="AH111" s="36">
        <f t="shared" si="4"/>
        <v>0</v>
      </c>
      <c r="AJ111" s="112" t="str">
        <f t="shared" si="5"/>
        <v/>
      </c>
      <c r="AK111" s="236" t="str">
        <f t="shared" si="6"/>
        <v/>
      </c>
    </row>
    <row r="112" spans="1:37" s="112" customFormat="1" ht="30" customHeight="1" x14ac:dyDescent="0.4">
      <c r="A112" s="35">
        <v>99</v>
      </c>
      <c r="B112" s="288"/>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94"/>
      <c r="AH112" s="36">
        <f t="shared" si="4"/>
        <v>0</v>
      </c>
      <c r="AJ112" s="112" t="str">
        <f t="shared" si="5"/>
        <v/>
      </c>
      <c r="AK112" s="236" t="str">
        <f t="shared" si="6"/>
        <v/>
      </c>
    </row>
    <row r="113" spans="1:37" s="112" customFormat="1" ht="30" customHeight="1" thickBot="1" x14ac:dyDescent="0.45">
      <c r="A113" s="35">
        <v>100</v>
      </c>
      <c r="B113" s="289"/>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94"/>
      <c r="AH113" s="36">
        <f t="shared" si="4"/>
        <v>0</v>
      </c>
      <c r="AJ113" s="112" t="str">
        <f t="shared" si="5"/>
        <v/>
      </c>
      <c r="AK113" s="236" t="str">
        <f t="shared" si="6"/>
        <v/>
      </c>
    </row>
    <row r="114" spans="1:37" s="112" customFormat="1" ht="30" customHeight="1" x14ac:dyDescent="0.4">
      <c r="A114" s="71">
        <v>101</v>
      </c>
      <c r="B114" s="290"/>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95"/>
      <c r="AH114" s="59">
        <f t="shared" si="4"/>
        <v>0</v>
      </c>
      <c r="AJ114" s="112" t="str">
        <f t="shared" si="5"/>
        <v/>
      </c>
      <c r="AK114" s="236" t="str">
        <f t="shared" si="6"/>
        <v/>
      </c>
    </row>
    <row r="115" spans="1:37" s="112" customFormat="1" ht="30" customHeight="1" x14ac:dyDescent="0.4">
      <c r="A115" s="35">
        <v>102</v>
      </c>
      <c r="B115" s="288"/>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94"/>
      <c r="AH115" s="36">
        <f t="shared" si="4"/>
        <v>0</v>
      </c>
      <c r="AJ115" s="112" t="str">
        <f t="shared" si="5"/>
        <v/>
      </c>
      <c r="AK115" s="236" t="str">
        <f t="shared" si="6"/>
        <v/>
      </c>
    </row>
    <row r="116" spans="1:37" s="112" customFormat="1" ht="30" customHeight="1" x14ac:dyDescent="0.4">
      <c r="A116" s="35">
        <v>103</v>
      </c>
      <c r="B116" s="288"/>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94"/>
      <c r="AH116" s="36">
        <f t="shared" si="4"/>
        <v>0</v>
      </c>
      <c r="AJ116" s="112" t="str">
        <f t="shared" si="5"/>
        <v/>
      </c>
      <c r="AK116" s="236" t="str">
        <f t="shared" si="6"/>
        <v/>
      </c>
    </row>
    <row r="117" spans="1:37" s="112" customFormat="1" ht="30" customHeight="1" x14ac:dyDescent="0.4">
      <c r="A117" s="35">
        <v>104</v>
      </c>
      <c r="B117" s="288"/>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94"/>
      <c r="AH117" s="36">
        <f t="shared" si="4"/>
        <v>0</v>
      </c>
      <c r="AJ117" s="112" t="str">
        <f t="shared" si="5"/>
        <v/>
      </c>
      <c r="AK117" s="236" t="str">
        <f t="shared" si="6"/>
        <v/>
      </c>
    </row>
    <row r="118" spans="1:37" s="112" customFormat="1" ht="30" customHeight="1" thickBot="1" x14ac:dyDescent="0.45">
      <c r="A118" s="37">
        <v>105</v>
      </c>
      <c r="B118" s="291"/>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93"/>
      <c r="AH118" s="38">
        <f t="shared" si="4"/>
        <v>0</v>
      </c>
      <c r="AJ118" s="112" t="str">
        <f t="shared" si="5"/>
        <v/>
      </c>
      <c r="AK118" s="236" t="str">
        <f t="shared" si="6"/>
        <v/>
      </c>
    </row>
    <row r="119" spans="1:37" s="112" customFormat="1" ht="30" customHeight="1" x14ac:dyDescent="0.4">
      <c r="A119" s="64">
        <v>106</v>
      </c>
      <c r="B119" s="288"/>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96"/>
      <c r="AH119" s="70">
        <f t="shared" si="4"/>
        <v>0</v>
      </c>
      <c r="AJ119" s="112" t="str">
        <f t="shared" si="5"/>
        <v/>
      </c>
      <c r="AK119" s="236" t="str">
        <f t="shared" si="6"/>
        <v/>
      </c>
    </row>
    <row r="120" spans="1:37" s="112" customFormat="1" ht="30" customHeight="1" x14ac:dyDescent="0.4">
      <c r="A120" s="35">
        <v>107</v>
      </c>
      <c r="B120" s="288"/>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94"/>
      <c r="AH120" s="36">
        <f t="shared" si="4"/>
        <v>0</v>
      </c>
      <c r="AJ120" s="112" t="str">
        <f t="shared" si="5"/>
        <v/>
      </c>
      <c r="AK120" s="236" t="str">
        <f t="shared" si="6"/>
        <v/>
      </c>
    </row>
    <row r="121" spans="1:37" s="112" customFormat="1" ht="30" customHeight="1" x14ac:dyDescent="0.4">
      <c r="A121" s="35">
        <v>108</v>
      </c>
      <c r="B121" s="288"/>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94"/>
      <c r="AH121" s="36">
        <f t="shared" si="4"/>
        <v>0</v>
      </c>
      <c r="AJ121" s="112" t="str">
        <f t="shared" si="5"/>
        <v/>
      </c>
      <c r="AK121" s="236" t="str">
        <f t="shared" si="6"/>
        <v/>
      </c>
    </row>
    <row r="122" spans="1:37" s="112" customFormat="1" ht="30" customHeight="1" x14ac:dyDescent="0.4">
      <c r="A122" s="35">
        <v>109</v>
      </c>
      <c r="B122" s="288"/>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94"/>
      <c r="AH122" s="36">
        <f t="shared" si="4"/>
        <v>0</v>
      </c>
      <c r="AJ122" s="112" t="str">
        <f t="shared" si="5"/>
        <v/>
      </c>
      <c r="AK122" s="236" t="str">
        <f t="shared" si="6"/>
        <v/>
      </c>
    </row>
    <row r="123" spans="1:37" s="112" customFormat="1" ht="30" customHeight="1" thickBot="1" x14ac:dyDescent="0.45">
      <c r="A123" s="35">
        <v>110</v>
      </c>
      <c r="B123" s="289"/>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94"/>
      <c r="AH123" s="36">
        <f t="shared" si="4"/>
        <v>0</v>
      </c>
      <c r="AJ123" s="112" t="str">
        <f t="shared" si="5"/>
        <v/>
      </c>
      <c r="AK123" s="236" t="str">
        <f t="shared" si="6"/>
        <v/>
      </c>
    </row>
    <row r="124" spans="1:37" s="112" customFormat="1" ht="30" customHeight="1" x14ac:dyDescent="0.4">
      <c r="A124" s="71">
        <v>111</v>
      </c>
      <c r="B124" s="290"/>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95"/>
      <c r="AH124" s="59">
        <f t="shared" si="4"/>
        <v>0</v>
      </c>
      <c r="AJ124" s="112" t="str">
        <f t="shared" si="5"/>
        <v/>
      </c>
      <c r="AK124" s="236" t="str">
        <f t="shared" si="6"/>
        <v/>
      </c>
    </row>
    <row r="125" spans="1:37" s="112" customFormat="1" ht="30" customHeight="1" x14ac:dyDescent="0.4">
      <c r="A125" s="35">
        <v>112</v>
      </c>
      <c r="B125" s="288"/>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94"/>
      <c r="AH125" s="36">
        <f t="shared" si="4"/>
        <v>0</v>
      </c>
      <c r="AJ125" s="112" t="str">
        <f t="shared" si="5"/>
        <v/>
      </c>
      <c r="AK125" s="236" t="str">
        <f t="shared" si="6"/>
        <v/>
      </c>
    </row>
    <row r="126" spans="1:37" s="112" customFormat="1" ht="30" customHeight="1" x14ac:dyDescent="0.4">
      <c r="A126" s="35">
        <v>113</v>
      </c>
      <c r="B126" s="288"/>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94"/>
      <c r="AH126" s="36">
        <f t="shared" si="4"/>
        <v>0</v>
      </c>
      <c r="AJ126" s="112" t="str">
        <f t="shared" si="5"/>
        <v/>
      </c>
      <c r="AK126" s="236" t="str">
        <f t="shared" si="6"/>
        <v/>
      </c>
    </row>
    <row r="127" spans="1:37" s="112" customFormat="1" ht="30" customHeight="1" x14ac:dyDescent="0.4">
      <c r="A127" s="35">
        <v>114</v>
      </c>
      <c r="B127" s="288"/>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94"/>
      <c r="AH127" s="36">
        <f t="shared" si="4"/>
        <v>0</v>
      </c>
      <c r="AJ127" s="112" t="str">
        <f t="shared" si="5"/>
        <v/>
      </c>
      <c r="AK127" s="236" t="str">
        <f t="shared" si="6"/>
        <v/>
      </c>
    </row>
    <row r="128" spans="1:37" s="112" customFormat="1" ht="30" customHeight="1" thickBot="1" x14ac:dyDescent="0.45">
      <c r="A128" s="37">
        <v>115</v>
      </c>
      <c r="B128" s="289"/>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93"/>
      <c r="AH128" s="38">
        <f t="shared" si="4"/>
        <v>0</v>
      </c>
      <c r="AJ128" s="112" t="str">
        <f t="shared" si="5"/>
        <v/>
      </c>
      <c r="AK128" s="236" t="str">
        <f t="shared" si="6"/>
        <v/>
      </c>
    </row>
    <row r="129" spans="1:37" s="112" customFormat="1" ht="30" customHeight="1" x14ac:dyDescent="0.4">
      <c r="A129" s="64">
        <v>116</v>
      </c>
      <c r="B129" s="290"/>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96"/>
      <c r="AH129" s="70">
        <f t="shared" si="4"/>
        <v>0</v>
      </c>
      <c r="AJ129" s="112" t="str">
        <f t="shared" si="5"/>
        <v/>
      </c>
      <c r="AK129" s="236" t="str">
        <f t="shared" si="6"/>
        <v/>
      </c>
    </row>
    <row r="130" spans="1:37" s="112" customFormat="1" ht="30" customHeight="1" x14ac:dyDescent="0.4">
      <c r="A130" s="35">
        <v>117</v>
      </c>
      <c r="B130" s="288"/>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94"/>
      <c r="AH130" s="36">
        <f t="shared" si="4"/>
        <v>0</v>
      </c>
      <c r="AJ130" s="112" t="str">
        <f t="shared" si="5"/>
        <v/>
      </c>
      <c r="AK130" s="236" t="str">
        <f t="shared" si="6"/>
        <v/>
      </c>
    </row>
    <row r="131" spans="1:37" s="112" customFormat="1" ht="30" customHeight="1" x14ac:dyDescent="0.4">
      <c r="A131" s="35">
        <v>118</v>
      </c>
      <c r="B131" s="288"/>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94"/>
      <c r="AH131" s="36">
        <f t="shared" si="4"/>
        <v>0</v>
      </c>
      <c r="AJ131" s="112" t="str">
        <f t="shared" si="5"/>
        <v/>
      </c>
      <c r="AK131" s="236" t="str">
        <f t="shared" si="6"/>
        <v/>
      </c>
    </row>
    <row r="132" spans="1:37" s="112" customFormat="1" ht="30" customHeight="1" x14ac:dyDescent="0.4">
      <c r="A132" s="35">
        <v>119</v>
      </c>
      <c r="B132" s="288"/>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94"/>
      <c r="AH132" s="36">
        <f t="shared" si="4"/>
        <v>0</v>
      </c>
      <c r="AJ132" s="112" t="str">
        <f t="shared" si="5"/>
        <v/>
      </c>
      <c r="AK132" s="236" t="str">
        <f t="shared" si="6"/>
        <v/>
      </c>
    </row>
    <row r="133" spans="1:37" s="112" customFormat="1" ht="30" customHeight="1" thickBot="1" x14ac:dyDescent="0.45">
      <c r="A133" s="35">
        <v>120</v>
      </c>
      <c r="B133" s="289"/>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94"/>
      <c r="AH133" s="36">
        <f t="shared" si="4"/>
        <v>0</v>
      </c>
      <c r="AJ133" s="112" t="str">
        <f t="shared" si="5"/>
        <v/>
      </c>
      <c r="AK133" s="236" t="str">
        <f t="shared" si="6"/>
        <v/>
      </c>
    </row>
    <row r="134" spans="1:37" s="112" customFormat="1" ht="30" customHeight="1" x14ac:dyDescent="0.4">
      <c r="A134" s="71">
        <v>121</v>
      </c>
      <c r="B134" s="290"/>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95"/>
      <c r="AH134" s="59">
        <f t="shared" si="4"/>
        <v>0</v>
      </c>
      <c r="AJ134" s="112" t="str">
        <f t="shared" si="5"/>
        <v/>
      </c>
      <c r="AK134" s="236" t="str">
        <f t="shared" si="6"/>
        <v/>
      </c>
    </row>
    <row r="135" spans="1:37" s="112" customFormat="1" ht="30" customHeight="1" x14ac:dyDescent="0.4">
      <c r="A135" s="35">
        <v>122</v>
      </c>
      <c r="B135" s="288"/>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94"/>
      <c r="AH135" s="36">
        <f t="shared" si="4"/>
        <v>0</v>
      </c>
      <c r="AJ135" s="112" t="str">
        <f t="shared" si="5"/>
        <v/>
      </c>
      <c r="AK135" s="236" t="str">
        <f t="shared" si="6"/>
        <v/>
      </c>
    </row>
    <row r="136" spans="1:37" s="112" customFormat="1" ht="30" customHeight="1" x14ac:dyDescent="0.4">
      <c r="A136" s="35">
        <v>123</v>
      </c>
      <c r="B136" s="288"/>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94"/>
      <c r="AH136" s="36">
        <f t="shared" si="4"/>
        <v>0</v>
      </c>
      <c r="AJ136" s="112" t="str">
        <f t="shared" si="5"/>
        <v/>
      </c>
      <c r="AK136" s="236" t="str">
        <f t="shared" si="6"/>
        <v/>
      </c>
    </row>
    <row r="137" spans="1:37" s="112" customFormat="1" ht="30" customHeight="1" x14ac:dyDescent="0.4">
      <c r="A137" s="35">
        <v>124</v>
      </c>
      <c r="B137" s="288"/>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94"/>
      <c r="AH137" s="36">
        <f t="shared" si="4"/>
        <v>0</v>
      </c>
      <c r="AJ137" s="112" t="str">
        <f t="shared" si="5"/>
        <v/>
      </c>
      <c r="AK137" s="236" t="str">
        <f t="shared" si="6"/>
        <v/>
      </c>
    </row>
    <row r="138" spans="1:37" s="112" customFormat="1" ht="30" customHeight="1" thickBot="1" x14ac:dyDescent="0.45">
      <c r="A138" s="37">
        <v>125</v>
      </c>
      <c r="B138" s="289"/>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93"/>
      <c r="AH138" s="38">
        <f t="shared" si="4"/>
        <v>0</v>
      </c>
      <c r="AJ138" s="112" t="str">
        <f t="shared" si="5"/>
        <v/>
      </c>
      <c r="AK138" s="236" t="str">
        <f t="shared" si="6"/>
        <v/>
      </c>
    </row>
    <row r="139" spans="1:37" s="112" customFormat="1" ht="30" customHeight="1" x14ac:dyDescent="0.4">
      <c r="A139" s="64">
        <v>126</v>
      </c>
      <c r="B139" s="290"/>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96"/>
      <c r="AH139" s="70">
        <f t="shared" si="4"/>
        <v>0</v>
      </c>
      <c r="AJ139" s="112" t="str">
        <f t="shared" si="5"/>
        <v/>
      </c>
      <c r="AK139" s="236" t="str">
        <f t="shared" si="6"/>
        <v/>
      </c>
    </row>
    <row r="140" spans="1:37" s="112" customFormat="1" ht="30" customHeight="1" x14ac:dyDescent="0.4">
      <c r="A140" s="35">
        <v>127</v>
      </c>
      <c r="B140" s="288"/>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94"/>
      <c r="AH140" s="36">
        <f t="shared" si="4"/>
        <v>0</v>
      </c>
      <c r="AJ140" s="112" t="str">
        <f t="shared" si="5"/>
        <v/>
      </c>
      <c r="AK140" s="236" t="str">
        <f t="shared" si="6"/>
        <v/>
      </c>
    </row>
    <row r="141" spans="1:37" s="112" customFormat="1" ht="30" customHeight="1" x14ac:dyDescent="0.4">
      <c r="A141" s="35">
        <v>128</v>
      </c>
      <c r="B141" s="288"/>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94"/>
      <c r="AH141" s="36">
        <f t="shared" si="4"/>
        <v>0</v>
      </c>
      <c r="AJ141" s="112" t="str">
        <f t="shared" si="5"/>
        <v/>
      </c>
      <c r="AK141" s="236" t="str">
        <f t="shared" si="6"/>
        <v/>
      </c>
    </row>
    <row r="142" spans="1:37" s="112" customFormat="1" ht="30" customHeight="1" x14ac:dyDescent="0.4">
      <c r="A142" s="35">
        <v>129</v>
      </c>
      <c r="B142" s="288"/>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94"/>
      <c r="AH142" s="36">
        <f t="shared" si="4"/>
        <v>0</v>
      </c>
      <c r="AJ142" s="112" t="str">
        <f t="shared" si="5"/>
        <v/>
      </c>
      <c r="AK142" s="236" t="str">
        <f t="shared" si="6"/>
        <v/>
      </c>
    </row>
    <row r="143" spans="1:37" s="112" customFormat="1" ht="30" customHeight="1" thickBot="1" x14ac:dyDescent="0.45">
      <c r="A143" s="35">
        <v>130</v>
      </c>
      <c r="B143" s="289"/>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94"/>
      <c r="AH143" s="36">
        <f t="shared" ref="AH143:AH163" si="7">SUM(D143:AG143)</f>
        <v>0</v>
      </c>
      <c r="AJ143" s="112" t="str">
        <f t="shared" ref="AJ143:AJ163" si="8">IFERROR(MATCH(0,INDEX(0/($D143:$AG143&lt;&gt;""),),0),"")</f>
        <v/>
      </c>
      <c r="AK143" s="236" t="str">
        <f t="shared" ref="AK143:AK163" si="9">IFERROR(MATCH(MAX($D143:$AG143)+1,$D143:$AG143,1),"")</f>
        <v/>
      </c>
    </row>
    <row r="144" spans="1:37" s="112" customFormat="1" ht="30" customHeight="1" x14ac:dyDescent="0.4">
      <c r="A144" s="71">
        <v>131</v>
      </c>
      <c r="B144" s="290"/>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95"/>
      <c r="AH144" s="59">
        <f t="shared" si="7"/>
        <v>0</v>
      </c>
      <c r="AJ144" s="112" t="str">
        <f t="shared" si="8"/>
        <v/>
      </c>
      <c r="AK144" s="236" t="str">
        <f t="shared" si="9"/>
        <v/>
      </c>
    </row>
    <row r="145" spans="1:37" s="112" customFormat="1" ht="30" customHeight="1" x14ac:dyDescent="0.4">
      <c r="A145" s="35">
        <v>132</v>
      </c>
      <c r="B145" s="288"/>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94"/>
      <c r="AH145" s="36">
        <f t="shared" si="7"/>
        <v>0</v>
      </c>
      <c r="AJ145" s="112" t="str">
        <f t="shared" si="8"/>
        <v/>
      </c>
      <c r="AK145" s="236" t="str">
        <f t="shared" si="9"/>
        <v/>
      </c>
    </row>
    <row r="146" spans="1:37" s="112" customFormat="1" ht="30" customHeight="1" x14ac:dyDescent="0.4">
      <c r="A146" s="35">
        <v>133</v>
      </c>
      <c r="B146" s="288"/>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94"/>
      <c r="AH146" s="36">
        <f t="shared" si="7"/>
        <v>0</v>
      </c>
      <c r="AJ146" s="112" t="str">
        <f t="shared" si="8"/>
        <v/>
      </c>
      <c r="AK146" s="236" t="str">
        <f t="shared" si="9"/>
        <v/>
      </c>
    </row>
    <row r="147" spans="1:37" s="112" customFormat="1" ht="30" customHeight="1" x14ac:dyDescent="0.4">
      <c r="A147" s="35">
        <v>134</v>
      </c>
      <c r="B147" s="288"/>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94"/>
      <c r="AH147" s="36">
        <f t="shared" si="7"/>
        <v>0</v>
      </c>
      <c r="AJ147" s="112" t="str">
        <f t="shared" si="8"/>
        <v/>
      </c>
      <c r="AK147" s="236" t="str">
        <f t="shared" si="9"/>
        <v/>
      </c>
    </row>
    <row r="148" spans="1:37" s="112" customFormat="1" ht="30" customHeight="1" thickBot="1" x14ac:dyDescent="0.45">
      <c r="A148" s="37">
        <v>135</v>
      </c>
      <c r="B148" s="289"/>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93"/>
      <c r="AH148" s="38">
        <f t="shared" si="7"/>
        <v>0</v>
      </c>
      <c r="AJ148" s="112" t="str">
        <f t="shared" si="8"/>
        <v/>
      </c>
      <c r="AK148" s="236" t="str">
        <f t="shared" si="9"/>
        <v/>
      </c>
    </row>
    <row r="149" spans="1:37" s="112" customFormat="1" ht="30" customHeight="1" x14ac:dyDescent="0.4">
      <c r="A149" s="64">
        <v>136</v>
      </c>
      <c r="B149" s="290"/>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96"/>
      <c r="AH149" s="70">
        <f t="shared" si="7"/>
        <v>0</v>
      </c>
      <c r="AJ149" s="112" t="str">
        <f t="shared" si="8"/>
        <v/>
      </c>
      <c r="AK149" s="236" t="str">
        <f t="shared" si="9"/>
        <v/>
      </c>
    </row>
    <row r="150" spans="1:37" s="112" customFormat="1" ht="30" customHeight="1" x14ac:dyDescent="0.4">
      <c r="A150" s="35">
        <v>137</v>
      </c>
      <c r="B150" s="288"/>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94"/>
      <c r="AH150" s="36">
        <f t="shared" si="7"/>
        <v>0</v>
      </c>
      <c r="AJ150" s="112" t="str">
        <f t="shared" si="8"/>
        <v/>
      </c>
      <c r="AK150" s="236" t="str">
        <f t="shared" si="9"/>
        <v/>
      </c>
    </row>
    <row r="151" spans="1:37" s="112" customFormat="1" ht="30" customHeight="1" x14ac:dyDescent="0.4">
      <c r="A151" s="35">
        <v>138</v>
      </c>
      <c r="B151" s="288"/>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94"/>
      <c r="AH151" s="36">
        <f t="shared" si="7"/>
        <v>0</v>
      </c>
      <c r="AJ151" s="112" t="str">
        <f t="shared" si="8"/>
        <v/>
      </c>
      <c r="AK151" s="236" t="str">
        <f t="shared" si="9"/>
        <v/>
      </c>
    </row>
    <row r="152" spans="1:37" s="112" customFormat="1" ht="30" customHeight="1" x14ac:dyDescent="0.4">
      <c r="A152" s="35">
        <v>139</v>
      </c>
      <c r="B152" s="288"/>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94"/>
      <c r="AH152" s="36">
        <f t="shared" si="7"/>
        <v>0</v>
      </c>
      <c r="AJ152" s="112" t="str">
        <f t="shared" si="8"/>
        <v/>
      </c>
      <c r="AK152" s="236" t="str">
        <f t="shared" si="9"/>
        <v/>
      </c>
    </row>
    <row r="153" spans="1:37" s="112" customFormat="1" ht="30" customHeight="1" thickBot="1" x14ac:dyDescent="0.45">
      <c r="A153" s="35">
        <v>140</v>
      </c>
      <c r="B153" s="289"/>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94"/>
      <c r="AH153" s="36">
        <f t="shared" si="7"/>
        <v>0</v>
      </c>
      <c r="AJ153" s="112" t="str">
        <f t="shared" si="8"/>
        <v/>
      </c>
      <c r="AK153" s="236" t="str">
        <f t="shared" si="9"/>
        <v/>
      </c>
    </row>
    <row r="154" spans="1:37" s="112" customFormat="1" ht="30" customHeight="1" x14ac:dyDescent="0.4">
      <c r="A154" s="71">
        <v>141</v>
      </c>
      <c r="B154" s="290"/>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95"/>
      <c r="AH154" s="59">
        <f t="shared" si="7"/>
        <v>0</v>
      </c>
      <c r="AJ154" s="112" t="str">
        <f t="shared" si="8"/>
        <v/>
      </c>
      <c r="AK154" s="236" t="str">
        <f t="shared" si="9"/>
        <v/>
      </c>
    </row>
    <row r="155" spans="1:37" s="112" customFormat="1" ht="30" customHeight="1" x14ac:dyDescent="0.4">
      <c r="A155" s="35">
        <v>142</v>
      </c>
      <c r="B155" s="288"/>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94"/>
      <c r="AH155" s="36">
        <f t="shared" si="7"/>
        <v>0</v>
      </c>
      <c r="AJ155" s="112" t="str">
        <f t="shared" si="8"/>
        <v/>
      </c>
      <c r="AK155" s="236" t="str">
        <f t="shared" si="9"/>
        <v/>
      </c>
    </row>
    <row r="156" spans="1:37" s="112" customFormat="1" ht="30" customHeight="1" x14ac:dyDescent="0.4">
      <c r="A156" s="35">
        <v>143</v>
      </c>
      <c r="B156" s="288"/>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94"/>
      <c r="AH156" s="36">
        <f t="shared" si="7"/>
        <v>0</v>
      </c>
      <c r="AJ156" s="112" t="str">
        <f t="shared" si="8"/>
        <v/>
      </c>
      <c r="AK156" s="236" t="str">
        <f t="shared" si="9"/>
        <v/>
      </c>
    </row>
    <row r="157" spans="1:37" s="112" customFormat="1" ht="30" customHeight="1" x14ac:dyDescent="0.4">
      <c r="A157" s="35">
        <v>144</v>
      </c>
      <c r="B157" s="288"/>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94"/>
      <c r="AH157" s="36">
        <f t="shared" si="7"/>
        <v>0</v>
      </c>
      <c r="AJ157" s="112" t="str">
        <f t="shared" si="8"/>
        <v/>
      </c>
      <c r="AK157" s="236" t="str">
        <f t="shared" si="9"/>
        <v/>
      </c>
    </row>
    <row r="158" spans="1:37" s="112" customFormat="1" ht="30" customHeight="1" thickBot="1" x14ac:dyDescent="0.45">
      <c r="A158" s="37">
        <v>145</v>
      </c>
      <c r="B158" s="291"/>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93"/>
      <c r="AH158" s="38">
        <f t="shared" si="7"/>
        <v>0</v>
      </c>
      <c r="AJ158" s="112" t="str">
        <f t="shared" si="8"/>
        <v/>
      </c>
      <c r="AK158" s="236" t="str">
        <f t="shared" si="9"/>
        <v/>
      </c>
    </row>
    <row r="159" spans="1:37" s="112" customFormat="1" ht="30" customHeight="1" x14ac:dyDescent="0.4">
      <c r="A159" s="71">
        <v>146</v>
      </c>
      <c r="B159" s="290"/>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96"/>
      <c r="AH159" s="70">
        <f t="shared" si="7"/>
        <v>0</v>
      </c>
      <c r="AJ159" s="112" t="str">
        <f t="shared" si="8"/>
        <v/>
      </c>
      <c r="AK159" s="236" t="str">
        <f t="shared" si="9"/>
        <v/>
      </c>
    </row>
    <row r="160" spans="1:37" s="112" customFormat="1" ht="30" customHeight="1" x14ac:dyDescent="0.4">
      <c r="A160" s="35">
        <v>147</v>
      </c>
      <c r="B160" s="288"/>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94"/>
      <c r="AH160" s="36">
        <f t="shared" si="7"/>
        <v>0</v>
      </c>
      <c r="AJ160" s="112" t="str">
        <f t="shared" si="8"/>
        <v/>
      </c>
      <c r="AK160" s="236" t="str">
        <f t="shared" si="9"/>
        <v/>
      </c>
    </row>
    <row r="161" spans="1:44" s="112" customFormat="1" ht="30" customHeight="1" x14ac:dyDescent="0.4">
      <c r="A161" s="35">
        <v>148</v>
      </c>
      <c r="B161" s="288"/>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94"/>
      <c r="AH161" s="36">
        <f t="shared" si="7"/>
        <v>0</v>
      </c>
      <c r="AJ161" s="112" t="str">
        <f t="shared" si="8"/>
        <v/>
      </c>
      <c r="AK161" s="236" t="str">
        <f t="shared" si="9"/>
        <v/>
      </c>
    </row>
    <row r="162" spans="1:44" s="112" customFormat="1" ht="30" customHeight="1" x14ac:dyDescent="0.4">
      <c r="A162" s="35">
        <v>149</v>
      </c>
      <c r="B162" s="288"/>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94"/>
      <c r="AH162" s="36">
        <f t="shared" si="7"/>
        <v>0</v>
      </c>
      <c r="AJ162" s="112" t="str">
        <f t="shared" si="8"/>
        <v/>
      </c>
      <c r="AK162" s="236" t="str">
        <f t="shared" si="9"/>
        <v/>
      </c>
    </row>
    <row r="163" spans="1:44" s="112" customFormat="1" ht="30" customHeight="1" thickBot="1" x14ac:dyDescent="0.45">
      <c r="A163" s="37">
        <v>150</v>
      </c>
      <c r="B163" s="292"/>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93"/>
      <c r="AH163" s="63">
        <f t="shared" si="7"/>
        <v>0</v>
      </c>
      <c r="AJ163" s="112" t="str">
        <f t="shared" si="8"/>
        <v/>
      </c>
      <c r="AK163" s="236" t="str">
        <f t="shared" si="9"/>
        <v/>
      </c>
    </row>
    <row r="164" spans="1:44" ht="30" hidden="1" customHeight="1" x14ac:dyDescent="0.25">
      <c r="A164" s="29"/>
      <c r="B164" s="29"/>
      <c r="C164" s="29"/>
      <c r="D164" s="29">
        <f t="shared" ref="D164:AG164" si="10">D13</f>
        <v>0</v>
      </c>
      <c r="E164" s="29">
        <f t="shared" si="10"/>
        <v>0</v>
      </c>
      <c r="F164" s="29">
        <f t="shared" si="10"/>
        <v>0</v>
      </c>
      <c r="G164" s="29">
        <f t="shared" si="10"/>
        <v>0</v>
      </c>
      <c r="H164" s="29">
        <f t="shared" si="10"/>
        <v>0</v>
      </c>
      <c r="I164" s="29">
        <f t="shared" si="10"/>
        <v>0</v>
      </c>
      <c r="J164" s="29">
        <f t="shared" si="10"/>
        <v>0</v>
      </c>
      <c r="K164" s="29">
        <f t="shared" si="10"/>
        <v>0</v>
      </c>
      <c r="L164" s="29">
        <f t="shared" si="10"/>
        <v>0</v>
      </c>
      <c r="M164" s="29">
        <f t="shared" si="10"/>
        <v>0</v>
      </c>
      <c r="N164" s="29">
        <f t="shared" si="10"/>
        <v>0</v>
      </c>
      <c r="O164" s="29">
        <f t="shared" si="10"/>
        <v>0</v>
      </c>
      <c r="P164" s="29">
        <f t="shared" si="10"/>
        <v>0</v>
      </c>
      <c r="Q164" s="29">
        <f t="shared" si="10"/>
        <v>0</v>
      </c>
      <c r="R164" s="29">
        <f t="shared" si="10"/>
        <v>0</v>
      </c>
      <c r="S164" s="29">
        <f t="shared" si="10"/>
        <v>0</v>
      </c>
      <c r="T164" s="29">
        <f t="shared" si="10"/>
        <v>0</v>
      </c>
      <c r="U164" s="29">
        <f t="shared" si="10"/>
        <v>0</v>
      </c>
      <c r="V164" s="29">
        <f t="shared" si="10"/>
        <v>0</v>
      </c>
      <c r="W164" s="29">
        <f t="shared" si="10"/>
        <v>0</v>
      </c>
      <c r="X164" s="29">
        <f t="shared" si="10"/>
        <v>0</v>
      </c>
      <c r="Y164" s="29">
        <f t="shared" si="10"/>
        <v>0</v>
      </c>
      <c r="Z164" s="29">
        <f t="shared" si="10"/>
        <v>0</v>
      </c>
      <c r="AA164" s="29">
        <f t="shared" si="10"/>
        <v>0</v>
      </c>
      <c r="AB164" s="29">
        <f t="shared" si="10"/>
        <v>0</v>
      </c>
      <c r="AC164" s="29">
        <f t="shared" si="10"/>
        <v>0</v>
      </c>
      <c r="AD164" s="29">
        <f t="shared" si="10"/>
        <v>0</v>
      </c>
      <c r="AE164" s="29">
        <f t="shared" si="10"/>
        <v>0</v>
      </c>
      <c r="AF164" s="29">
        <f t="shared" si="10"/>
        <v>0</v>
      </c>
      <c r="AG164" s="29">
        <f t="shared" si="10"/>
        <v>0</v>
      </c>
      <c r="AH164" s="29">
        <f>SUM(D164:AG164)</f>
        <v>0</v>
      </c>
      <c r="AL164" s="112"/>
      <c r="AN164" s="112"/>
      <c r="AO164" s="112"/>
      <c r="AP164" s="112"/>
      <c r="AQ164" s="112"/>
      <c r="AR164" s="112"/>
    </row>
    <row r="165" spans="1:44" ht="30" hidden="1" customHeight="1" x14ac:dyDescent="0.25">
      <c r="B165" s="29" t="s">
        <v>4</v>
      </c>
      <c r="C165" s="29"/>
      <c r="D165" s="29">
        <f>IF(D164&gt;=5,D164,0)</f>
        <v>0</v>
      </c>
      <c r="E165" s="29">
        <f t="shared" ref="E165:AG165" si="11">IF(E164&gt;=5,E164,0)</f>
        <v>0</v>
      </c>
      <c r="F165" s="29">
        <f t="shared" si="11"/>
        <v>0</v>
      </c>
      <c r="G165" s="29">
        <f t="shared" si="11"/>
        <v>0</v>
      </c>
      <c r="H165" s="29">
        <f t="shared" si="11"/>
        <v>0</v>
      </c>
      <c r="I165" s="29">
        <f t="shared" si="11"/>
        <v>0</v>
      </c>
      <c r="J165" s="29">
        <f t="shared" si="11"/>
        <v>0</v>
      </c>
      <c r="K165" s="29">
        <f t="shared" si="11"/>
        <v>0</v>
      </c>
      <c r="L165" s="29">
        <f t="shared" si="11"/>
        <v>0</v>
      </c>
      <c r="M165" s="29">
        <f t="shared" si="11"/>
        <v>0</v>
      </c>
      <c r="N165" s="29">
        <f t="shared" si="11"/>
        <v>0</v>
      </c>
      <c r="O165" s="29">
        <f t="shared" si="11"/>
        <v>0</v>
      </c>
      <c r="P165" s="29">
        <f t="shared" si="11"/>
        <v>0</v>
      </c>
      <c r="Q165" s="29">
        <f t="shared" si="11"/>
        <v>0</v>
      </c>
      <c r="R165" s="29">
        <f t="shared" si="11"/>
        <v>0</v>
      </c>
      <c r="S165" s="29">
        <f t="shared" si="11"/>
        <v>0</v>
      </c>
      <c r="T165" s="29">
        <f t="shared" si="11"/>
        <v>0</v>
      </c>
      <c r="U165" s="29">
        <f t="shared" si="11"/>
        <v>0</v>
      </c>
      <c r="V165" s="29">
        <f t="shared" si="11"/>
        <v>0</v>
      </c>
      <c r="W165" s="29">
        <f t="shared" si="11"/>
        <v>0</v>
      </c>
      <c r="X165" s="29">
        <f t="shared" si="11"/>
        <v>0</v>
      </c>
      <c r="Y165" s="29">
        <f t="shared" si="11"/>
        <v>0</v>
      </c>
      <c r="Z165" s="29">
        <f t="shared" si="11"/>
        <v>0</v>
      </c>
      <c r="AA165" s="29">
        <f t="shared" si="11"/>
        <v>0</v>
      </c>
      <c r="AB165" s="29">
        <f t="shared" si="11"/>
        <v>0</v>
      </c>
      <c r="AC165" s="29">
        <f t="shared" si="11"/>
        <v>0</v>
      </c>
      <c r="AD165" s="29">
        <f t="shared" si="11"/>
        <v>0</v>
      </c>
      <c r="AE165" s="29">
        <f t="shared" si="11"/>
        <v>0</v>
      </c>
      <c r="AF165" s="29">
        <f t="shared" si="11"/>
        <v>0</v>
      </c>
      <c r="AG165" s="29">
        <f t="shared" si="11"/>
        <v>0</v>
      </c>
      <c r="AH165" s="29">
        <f>SUM(D165:AG165)</f>
        <v>0</v>
      </c>
    </row>
    <row r="166" spans="1:44" ht="30" hidden="1" customHeight="1" thickBot="1" x14ac:dyDescent="0.3">
      <c r="B166" s="29" t="s">
        <v>12</v>
      </c>
      <c r="C166" s="29"/>
      <c r="D166" s="29">
        <f>IF(D164&gt;=2,D164,0)</f>
        <v>0</v>
      </c>
      <c r="E166" s="29">
        <f t="shared" ref="E166:AG166" si="12">IF(E164&gt;=2,E164,0)</f>
        <v>0</v>
      </c>
      <c r="F166" s="29">
        <f t="shared" si="12"/>
        <v>0</v>
      </c>
      <c r="G166" s="29">
        <f t="shared" si="12"/>
        <v>0</v>
      </c>
      <c r="H166" s="29">
        <f t="shared" si="12"/>
        <v>0</v>
      </c>
      <c r="I166" s="29">
        <f t="shared" si="12"/>
        <v>0</v>
      </c>
      <c r="J166" s="29">
        <f t="shared" si="12"/>
        <v>0</v>
      </c>
      <c r="K166" s="29">
        <f t="shared" si="12"/>
        <v>0</v>
      </c>
      <c r="L166" s="29">
        <f t="shared" si="12"/>
        <v>0</v>
      </c>
      <c r="M166" s="29">
        <f t="shared" si="12"/>
        <v>0</v>
      </c>
      <c r="N166" s="29">
        <f t="shared" si="12"/>
        <v>0</v>
      </c>
      <c r="O166" s="29">
        <f t="shared" si="12"/>
        <v>0</v>
      </c>
      <c r="P166" s="29">
        <f t="shared" si="12"/>
        <v>0</v>
      </c>
      <c r="Q166" s="29">
        <f t="shared" si="12"/>
        <v>0</v>
      </c>
      <c r="R166" s="29">
        <f t="shared" si="12"/>
        <v>0</v>
      </c>
      <c r="S166" s="29">
        <f t="shared" si="12"/>
        <v>0</v>
      </c>
      <c r="T166" s="29">
        <f t="shared" si="12"/>
        <v>0</v>
      </c>
      <c r="U166" s="29">
        <f t="shared" si="12"/>
        <v>0</v>
      </c>
      <c r="V166" s="29">
        <f t="shared" si="12"/>
        <v>0</v>
      </c>
      <c r="W166" s="29">
        <f t="shared" si="12"/>
        <v>0</v>
      </c>
      <c r="X166" s="29">
        <f t="shared" si="12"/>
        <v>0</v>
      </c>
      <c r="Y166" s="29">
        <f t="shared" si="12"/>
        <v>0</v>
      </c>
      <c r="Z166" s="29">
        <f t="shared" si="12"/>
        <v>0</v>
      </c>
      <c r="AA166" s="29">
        <f t="shared" si="12"/>
        <v>0</v>
      </c>
      <c r="AB166" s="29">
        <f t="shared" si="12"/>
        <v>0</v>
      </c>
      <c r="AC166" s="29">
        <f t="shared" si="12"/>
        <v>0</v>
      </c>
      <c r="AD166" s="29">
        <f t="shared" si="12"/>
        <v>0</v>
      </c>
      <c r="AE166" s="29">
        <f t="shared" si="12"/>
        <v>0</v>
      </c>
      <c r="AF166" s="29">
        <f t="shared" si="12"/>
        <v>0</v>
      </c>
      <c r="AG166" s="29">
        <f t="shared" si="12"/>
        <v>0</v>
      </c>
      <c r="AH166" s="29">
        <f>SUM(D166:AG166)</f>
        <v>0</v>
      </c>
    </row>
    <row r="167" spans="1:44"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44" ht="29.25" customHeight="1" x14ac:dyDescent="0.25"/>
    <row r="169" spans="1:44" ht="29.25" customHeight="1" x14ac:dyDescent="0.25"/>
    <row r="170" spans="1:44" ht="29.25" customHeight="1" x14ac:dyDescent="0.25"/>
  </sheetData>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115" priority="12">
      <formula>$H$6&lt;&gt;""</formula>
    </cfRule>
  </conditionalFormatting>
  <conditionalFormatting sqref="AC5:AH5">
    <cfRule type="expression" dxfId="114" priority="13">
      <formula>$AH$5&lt;&gt;""</formula>
    </cfRule>
  </conditionalFormatting>
  <conditionalFormatting sqref="T8:AH8">
    <cfRule type="expression" dxfId="113" priority="27">
      <formula>$AH$8&lt;&gt;""</formula>
    </cfRule>
  </conditionalFormatting>
  <conditionalFormatting sqref="AB6:AH6">
    <cfRule type="expression" dxfId="112" priority="23">
      <formula>$AH$6&lt;&gt;""</formula>
    </cfRule>
  </conditionalFormatting>
  <conditionalFormatting sqref="U7:AH7">
    <cfRule type="expression" dxfId="111" priority="25">
      <formula>$AH$7&lt;&gt;""</formula>
    </cfRule>
  </conditionalFormatting>
  <conditionalFormatting sqref="D14:AG163">
    <cfRule type="cellIs" dxfId="110" priority="81" operator="equal">
      <formula>1</formula>
    </cfRule>
  </conditionalFormatting>
  <dataValidations count="4">
    <dataValidation type="list" allowBlank="1" showInputMessage="1" showErrorMessage="1" sqref="C14:C163" xr:uid="{00000000-0002-0000-0100-000000000000}">
      <formula1>"○"</formula1>
    </dataValidation>
    <dataValidation allowBlank="1" showInputMessage="1" showErrorMessage="1" promptTitle="別紙1より施設種別を選択してください。" prompt="選択内容が自動で反映されます。" sqref="H5:R5" xr:uid="{00000000-0002-0000-0100-000001000000}"/>
    <dataValidation type="whole" operator="equal" allowBlank="1" showInputMessage="1" showErrorMessage="1" error="施設内療養を行った利用者ごとに、療養をした日に「１」を記載（発症日から最大15日間のみ）してください。" sqref="D14:AG163" xr:uid="{00000000-0002-0000-0100-000002000000}">
      <formula1>1</formula1>
    </dataValidation>
    <dataValidation allowBlank="1" showErrorMessage="1" promptTitle="利用者名は別紙2-11に記入してください。" prompt="記入内容が自動反映されます。" sqref="B14:B1048576" xr:uid="{00000000-0002-0000-0100-000003000000}"/>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FB4D5D3D-6C99-40F9-9341-6E7F64FA6F05}">
            <xm:f>集計シート!$W14="×"</xm:f>
            <x14:dxf>
              <fill>
                <patternFill>
                  <bgColor rgb="FFFF0000"/>
                </patternFill>
              </fill>
            </x14:dxf>
          </x14:cfRule>
          <x14:cfRule type="expression" priority="3" id="{6519167C-6FF8-4E1D-9DC0-5B9BDE44DCC4}">
            <xm:f>集計シート!$V14="×"</xm:f>
            <x14:dxf>
              <fill>
                <patternFill>
                  <bgColor rgb="FFFF0000"/>
                </patternFill>
              </fill>
            </x14:dxf>
          </x14:cfRule>
          <x14:cfRule type="expression" priority="4" id="{38D88BD7-F216-4BF0-B08F-3A3AE98BC0DA}">
            <xm:f>集計シート!$U14="×"</xm:f>
            <x14:dxf>
              <fill>
                <patternFill>
                  <bgColor rgb="FFFF0000"/>
                </patternFill>
              </fill>
            </x14:dxf>
          </x14:cfRule>
          <xm:sqref>D14:AG163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170"/>
  <sheetViews>
    <sheetView view="pageBreakPreview" topLeftCell="A10" zoomScale="70" zoomScaleNormal="60" zoomScaleSheetLayoutView="70" workbookViewId="0">
      <selection activeCell="N19" sqref="N19"/>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3.125" style="111" hidden="1" customWidth="1"/>
    <col min="41" max="46" width="9" style="111" customWidth="1"/>
    <col min="47" max="16384" width="9" style="111"/>
  </cols>
  <sheetData>
    <row r="1" spans="1:46" ht="29.25" customHeight="1" thickBot="1" x14ac:dyDescent="0.3">
      <c r="AI1" s="23" t="s">
        <v>167</v>
      </c>
    </row>
    <row r="2" spans="1:46"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5</v>
      </c>
    </row>
    <row r="5" spans="1:46"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372"/>
      <c r="S5" s="25" t="s">
        <v>60</v>
      </c>
      <c r="T5" s="25"/>
      <c r="U5" s="25"/>
      <c r="V5" s="25"/>
      <c r="W5" s="25"/>
      <c r="X5" s="25"/>
      <c r="Y5" s="25"/>
      <c r="Z5" s="25"/>
      <c r="AA5" s="25"/>
      <c r="AB5" s="25"/>
      <c r="AC5" s="25"/>
      <c r="AD5" s="25"/>
      <c r="AE5" s="25"/>
      <c r="AF5" s="25"/>
      <c r="AG5" s="25"/>
      <c r="AH5" s="25"/>
      <c r="AI5" s="77"/>
      <c r="AK5" s="111" t="s">
        <v>12</v>
      </c>
      <c r="AM5" s="111">
        <v>200</v>
      </c>
      <c r="AN5" s="111">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4" t="s">
        <v>5</v>
      </c>
      <c r="D7" s="445"/>
      <c r="E7" s="446" t="s">
        <v>6</v>
      </c>
      <c r="F7" s="447"/>
      <c r="G7" s="447"/>
      <c r="H7" s="448" t="str">
        <f>IF(H5=AK4,AM4,IF(H5=AK5,AM5,""))</f>
        <v/>
      </c>
      <c r="I7" s="448"/>
      <c r="J7" s="449" t="s">
        <v>7</v>
      </c>
      <c r="K7" s="450"/>
      <c r="L7" s="451" t="s">
        <v>8</v>
      </c>
      <c r="M7" s="452"/>
      <c r="N7" s="452"/>
      <c r="O7" s="79" t="str">
        <f>IF(H5="大規模施設等（定員30人以上）",AN4,IF(H5="小規模施設等（定員29人以下）",AN5,""))</f>
        <v/>
      </c>
      <c r="P7" s="80" t="s">
        <v>9</v>
      </c>
      <c r="Q7" s="449" t="s">
        <v>10</v>
      </c>
      <c r="R7" s="450"/>
      <c r="T7" s="25"/>
      <c r="AI7" s="120" t="str">
        <f>IF(COUNTIF(集計シート!$V$14:$V$163,"×")&gt;0,"別紙1の4の要件を満たしていない場合は、療養日数が10日以内になるようにしてください。","")</f>
        <v/>
      </c>
      <c r="AK7" s="187" t="s">
        <v>104</v>
      </c>
      <c r="AL7" s="188" t="s">
        <v>105</v>
      </c>
      <c r="AM7" s="189"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row>
    <row r="10" spans="1:46" s="112" customFormat="1" ht="30" customHeight="1" x14ac:dyDescent="0.4">
      <c r="A10" s="41"/>
      <c r="B10" s="42"/>
      <c r="C10" s="43" t="s">
        <v>15</v>
      </c>
      <c r="D10" s="44">
        <v>5</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3"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4"/>
      <c r="AL11" s="236"/>
      <c r="AM11" s="236"/>
    </row>
    <row r="12" spans="1:46" s="112" customFormat="1" ht="30" customHeight="1" thickBot="1" x14ac:dyDescent="0.35">
      <c r="A12" s="431" t="s">
        <v>88</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288"/>
      <c r="C14" s="130"/>
      <c r="D14" s="199"/>
      <c r="E14" s="293"/>
      <c r="F14" s="294"/>
      <c r="G14" s="293"/>
      <c r="H14" s="294"/>
      <c r="I14" s="200"/>
      <c r="J14" s="294"/>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SUM('（別紙2-1）4月1日～4月30日'!D14:AG14,'（別紙2-5）5月1日～5月31日'!D14:AH14)</f>
        <v>0</v>
      </c>
      <c r="AK14" s="112" t="str">
        <f>IFERROR(MATCH(0,INDEX(0/($D14:$AH14&lt;&gt;""),),0),"")</f>
        <v/>
      </c>
      <c r="AL14" s="236" t="str">
        <f>IFERROR(MATCH(MAX($D14:$AH14)+1,$D14:$AH14,1),"")</f>
        <v/>
      </c>
      <c r="AM14" s="236"/>
    </row>
    <row r="15" spans="1:46" s="112" customFormat="1" ht="30" customHeight="1" x14ac:dyDescent="0.4">
      <c r="A15" s="33">
        <v>2</v>
      </c>
      <c r="B15" s="288"/>
      <c r="C15" s="126"/>
      <c r="D15" s="205"/>
      <c r="E15" s="295"/>
      <c r="F15" s="296"/>
      <c r="G15" s="295"/>
      <c r="H15" s="296"/>
      <c r="I15" s="206"/>
      <c r="J15" s="296"/>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SUM('（別紙2-1）4月1日～4月30日'!D15:AG15,'（別紙2-5）5月1日～5月31日'!D15:AH15)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288"/>
      <c r="C16" s="126"/>
      <c r="D16" s="205"/>
      <c r="E16" s="295"/>
      <c r="F16" s="296"/>
      <c r="G16" s="295"/>
      <c r="H16" s="296"/>
      <c r="I16" s="206"/>
      <c r="J16" s="296"/>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SUM('（別紙2-1）4月1日～4月30日'!D16:AG16,'（別紙2-5）5月1日～5月31日'!D16:AH16)</f>
        <v>0</v>
      </c>
      <c r="AK16" s="112" t="str">
        <f t="shared" si="1"/>
        <v/>
      </c>
      <c r="AL16" s="236" t="str">
        <f t="shared" si="2"/>
        <v/>
      </c>
      <c r="AM16" s="236"/>
    </row>
    <row r="17" spans="1:39" s="112" customFormat="1" ht="30" customHeight="1" x14ac:dyDescent="0.4">
      <c r="A17" s="33">
        <v>4</v>
      </c>
      <c r="B17" s="288"/>
      <c r="C17" s="126"/>
      <c r="D17" s="205"/>
      <c r="E17" s="295"/>
      <c r="F17" s="296"/>
      <c r="G17" s="295"/>
      <c r="H17" s="296"/>
      <c r="I17" s="206"/>
      <c r="J17" s="296"/>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SUM('（別紙2-1）4月1日～4月30日'!D17:AG17,'（別紙2-5）5月1日～5月31日'!D17:AH17)</f>
        <v>0</v>
      </c>
      <c r="AK17" s="112" t="str">
        <f t="shared" si="1"/>
        <v/>
      </c>
      <c r="AL17" s="236" t="str">
        <f t="shared" si="2"/>
        <v/>
      </c>
      <c r="AM17" s="236"/>
    </row>
    <row r="18" spans="1:39" s="112" customFormat="1" ht="30" customHeight="1" thickBot="1" x14ac:dyDescent="0.45">
      <c r="A18" s="37">
        <v>5</v>
      </c>
      <c r="B18" s="289"/>
      <c r="C18" s="127"/>
      <c r="D18" s="211"/>
      <c r="E18" s="297"/>
      <c r="F18" s="298"/>
      <c r="G18" s="297"/>
      <c r="H18" s="298"/>
      <c r="I18" s="212"/>
      <c r="J18" s="298"/>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SUM('（別紙2-1）4月1日～4月30日'!D18:AG18,'（別紙2-5）5月1日～5月31日'!D18:AH18)</f>
        <v>0</v>
      </c>
      <c r="AK18" s="112" t="str">
        <f t="shared" si="1"/>
        <v/>
      </c>
      <c r="AL18" s="236" t="str">
        <f t="shared" si="2"/>
        <v/>
      </c>
      <c r="AM18" s="236"/>
    </row>
    <row r="19" spans="1:39" s="112" customFormat="1" ht="30" customHeight="1" x14ac:dyDescent="0.4">
      <c r="A19" s="60">
        <v>6</v>
      </c>
      <c r="B19" s="290"/>
      <c r="C19" s="128"/>
      <c r="D19" s="199"/>
      <c r="E19" s="293"/>
      <c r="F19" s="294"/>
      <c r="G19" s="293"/>
      <c r="H19" s="294"/>
      <c r="I19" s="200"/>
      <c r="J19" s="294"/>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SUM('（別紙2-1）4月1日～4月30日'!D19:AG19,'（別紙2-5）5月1日～5月31日'!D19:AH19)</f>
        <v>0</v>
      </c>
      <c r="AK19" s="112" t="str">
        <f t="shared" si="1"/>
        <v/>
      </c>
      <c r="AL19" s="236" t="str">
        <f t="shared" si="2"/>
        <v/>
      </c>
      <c r="AM19" s="236"/>
    </row>
    <row r="20" spans="1:39" s="112" customFormat="1" ht="30" customHeight="1" x14ac:dyDescent="0.4">
      <c r="A20" s="33">
        <v>7</v>
      </c>
      <c r="B20" s="288"/>
      <c r="C20" s="126"/>
      <c r="D20" s="205"/>
      <c r="E20" s="295"/>
      <c r="F20" s="296"/>
      <c r="G20" s="295"/>
      <c r="H20" s="296"/>
      <c r="I20" s="206"/>
      <c r="J20" s="296"/>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SUM('（別紙2-1）4月1日～4月30日'!D20:AG20,'（別紙2-5）5月1日～5月31日'!D20:AH20)</f>
        <v>0</v>
      </c>
      <c r="AK20" s="112" t="str">
        <f t="shared" si="1"/>
        <v/>
      </c>
      <c r="AL20" s="236" t="str">
        <f t="shared" si="2"/>
        <v/>
      </c>
      <c r="AM20" s="236"/>
    </row>
    <row r="21" spans="1:39" s="112" customFormat="1" ht="30" customHeight="1" x14ac:dyDescent="0.4">
      <c r="A21" s="33">
        <v>8</v>
      </c>
      <c r="B21" s="288"/>
      <c r="C21" s="126"/>
      <c r="D21" s="205"/>
      <c r="E21" s="295"/>
      <c r="F21" s="296"/>
      <c r="G21" s="295"/>
      <c r="H21" s="296"/>
      <c r="I21" s="206"/>
      <c r="J21" s="296"/>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SUM('（別紙2-1）4月1日～4月30日'!D21:AG21,'（別紙2-5）5月1日～5月31日'!D21:AH21)</f>
        <v>0</v>
      </c>
      <c r="AK21" s="112" t="str">
        <f t="shared" si="1"/>
        <v/>
      </c>
      <c r="AL21" s="236" t="str">
        <f t="shared" si="2"/>
        <v/>
      </c>
      <c r="AM21" s="236"/>
    </row>
    <row r="22" spans="1:39" s="112" customFormat="1" ht="30" customHeight="1" x14ac:dyDescent="0.4">
      <c r="A22" s="33">
        <v>9</v>
      </c>
      <c r="B22" s="288"/>
      <c r="C22" s="126"/>
      <c r="D22" s="205"/>
      <c r="E22" s="295"/>
      <c r="F22" s="296"/>
      <c r="G22" s="295"/>
      <c r="H22" s="296"/>
      <c r="I22" s="206"/>
      <c r="J22" s="296"/>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SUM('（別紙2-1）4月1日～4月30日'!D22:AG22,'（別紙2-5）5月1日～5月31日'!D22:AH22)</f>
        <v>0</v>
      </c>
      <c r="AK22" s="112" t="str">
        <f t="shared" si="1"/>
        <v/>
      </c>
      <c r="AL22" s="236" t="str">
        <f t="shared" si="2"/>
        <v/>
      </c>
      <c r="AM22" s="236"/>
    </row>
    <row r="23" spans="1:39" s="112" customFormat="1" ht="30" customHeight="1" thickBot="1" x14ac:dyDescent="0.45">
      <c r="A23" s="37">
        <v>10</v>
      </c>
      <c r="B23" s="289"/>
      <c r="C23" s="127"/>
      <c r="D23" s="211"/>
      <c r="E23" s="297"/>
      <c r="F23" s="298"/>
      <c r="G23" s="297"/>
      <c r="H23" s="298"/>
      <c r="I23" s="212"/>
      <c r="J23" s="298"/>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SUM('（別紙2-1）4月1日～4月30日'!D23:AG23,'（別紙2-5）5月1日～5月31日'!D23:AH23)</f>
        <v>0</v>
      </c>
      <c r="AK23" s="112" t="str">
        <f t="shared" si="1"/>
        <v/>
      </c>
      <c r="AL23" s="236" t="str">
        <f t="shared" si="2"/>
        <v/>
      </c>
      <c r="AM23" s="236"/>
    </row>
    <row r="24" spans="1:39" s="112" customFormat="1" ht="30" customHeight="1" x14ac:dyDescent="0.4">
      <c r="A24" s="60">
        <v>11</v>
      </c>
      <c r="B24" s="290"/>
      <c r="C24" s="128"/>
      <c r="D24" s="199"/>
      <c r="E24" s="293"/>
      <c r="F24" s="294"/>
      <c r="G24" s="293"/>
      <c r="H24" s="294"/>
      <c r="I24" s="200"/>
      <c r="J24" s="294"/>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SUM('（別紙2-1）4月1日～4月30日'!D24:AG24,'（別紙2-5）5月1日～5月31日'!D24:AH24)</f>
        <v>0</v>
      </c>
      <c r="AK24" s="112" t="str">
        <f t="shared" si="1"/>
        <v/>
      </c>
      <c r="AL24" s="236" t="str">
        <f t="shared" si="2"/>
        <v/>
      </c>
      <c r="AM24" s="236"/>
    </row>
    <row r="25" spans="1:39" s="112" customFormat="1" ht="30" customHeight="1" x14ac:dyDescent="0.4">
      <c r="A25" s="33">
        <v>12</v>
      </c>
      <c r="B25" s="288"/>
      <c r="C25" s="126"/>
      <c r="D25" s="205"/>
      <c r="E25" s="295"/>
      <c r="F25" s="296"/>
      <c r="G25" s="295"/>
      <c r="H25" s="296"/>
      <c r="I25" s="206"/>
      <c r="J25" s="296"/>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SUM('（別紙2-1）4月1日～4月30日'!D25:AG25,'（別紙2-5）5月1日～5月31日'!D25:AH25)</f>
        <v>0</v>
      </c>
      <c r="AK25" s="112" t="str">
        <f t="shared" si="1"/>
        <v/>
      </c>
      <c r="AL25" s="236" t="str">
        <f t="shared" si="2"/>
        <v/>
      </c>
      <c r="AM25" s="236"/>
    </row>
    <row r="26" spans="1:39" s="112" customFormat="1" ht="30" customHeight="1" x14ac:dyDescent="0.4">
      <c r="A26" s="33">
        <v>13</v>
      </c>
      <c r="B26" s="288"/>
      <c r="C26" s="126"/>
      <c r="D26" s="205"/>
      <c r="E26" s="295"/>
      <c r="F26" s="296"/>
      <c r="G26" s="295"/>
      <c r="H26" s="296"/>
      <c r="I26" s="206"/>
      <c r="J26" s="296"/>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SUM('（別紙2-1）4月1日～4月30日'!D26:AG26,'（別紙2-5）5月1日～5月31日'!D26:AH26)</f>
        <v>0</v>
      </c>
      <c r="AK26" s="112" t="str">
        <f t="shared" si="1"/>
        <v/>
      </c>
      <c r="AL26" s="236" t="str">
        <f t="shared" si="2"/>
        <v/>
      </c>
      <c r="AM26" s="236"/>
    </row>
    <row r="27" spans="1:39" s="112" customFormat="1" ht="30" customHeight="1" x14ac:dyDescent="0.4">
      <c r="A27" s="33">
        <v>14</v>
      </c>
      <c r="B27" s="288"/>
      <c r="C27" s="126"/>
      <c r="D27" s="205"/>
      <c r="E27" s="295"/>
      <c r="F27" s="296"/>
      <c r="G27" s="295"/>
      <c r="H27" s="296"/>
      <c r="I27" s="206"/>
      <c r="J27" s="296"/>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SUM('（別紙2-1）4月1日～4月30日'!D27:AG27,'（別紙2-5）5月1日～5月31日'!D27:AH27)</f>
        <v>0</v>
      </c>
      <c r="AK27" s="112" t="str">
        <f t="shared" si="1"/>
        <v/>
      </c>
      <c r="AL27" s="236" t="str">
        <f t="shared" si="2"/>
        <v/>
      </c>
      <c r="AM27" s="236"/>
    </row>
    <row r="28" spans="1:39" s="112" customFormat="1" ht="30" customHeight="1" thickBot="1" x14ac:dyDescent="0.45">
      <c r="A28" s="37">
        <v>15</v>
      </c>
      <c r="B28" s="289"/>
      <c r="C28" s="127"/>
      <c r="D28" s="211"/>
      <c r="E28" s="297"/>
      <c r="F28" s="298"/>
      <c r="G28" s="297"/>
      <c r="H28" s="298"/>
      <c r="I28" s="212"/>
      <c r="J28" s="298"/>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SUM('（別紙2-1）4月1日～4月30日'!D28:AG28,'（別紙2-5）5月1日～5月31日'!D28:AH28)</f>
        <v>0</v>
      </c>
      <c r="AK28" s="112" t="str">
        <f t="shared" si="1"/>
        <v/>
      </c>
      <c r="AL28" s="236" t="str">
        <f t="shared" si="2"/>
        <v/>
      </c>
      <c r="AM28" s="236"/>
    </row>
    <row r="29" spans="1:39" s="112" customFormat="1" ht="30" customHeight="1" x14ac:dyDescent="0.4">
      <c r="A29" s="60">
        <v>16</v>
      </c>
      <c r="B29" s="290"/>
      <c r="C29" s="128"/>
      <c r="D29" s="199"/>
      <c r="E29" s="293"/>
      <c r="F29" s="294"/>
      <c r="G29" s="293"/>
      <c r="H29" s="294"/>
      <c r="I29" s="200"/>
      <c r="J29" s="294"/>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SUM('（別紙2-1）4月1日～4月30日'!D29:AG29,'（別紙2-5）5月1日～5月31日'!D29:AH29)</f>
        <v>0</v>
      </c>
      <c r="AK29" s="112" t="str">
        <f t="shared" si="1"/>
        <v/>
      </c>
      <c r="AL29" s="236" t="str">
        <f t="shared" si="2"/>
        <v/>
      </c>
      <c r="AM29" s="236"/>
    </row>
    <row r="30" spans="1:39" s="112" customFormat="1" ht="30" customHeight="1" x14ac:dyDescent="0.4">
      <c r="A30" s="33">
        <v>17</v>
      </c>
      <c r="B30" s="288"/>
      <c r="C30" s="126"/>
      <c r="D30" s="205"/>
      <c r="E30" s="295"/>
      <c r="F30" s="296"/>
      <c r="G30" s="295"/>
      <c r="H30" s="296"/>
      <c r="I30" s="206"/>
      <c r="J30" s="296"/>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SUM('（別紙2-1）4月1日～4月30日'!D30:AG30,'（別紙2-5）5月1日～5月31日'!D30:AH30)</f>
        <v>0</v>
      </c>
      <c r="AK30" s="112" t="str">
        <f t="shared" si="1"/>
        <v/>
      </c>
      <c r="AL30" s="236" t="str">
        <f t="shared" si="2"/>
        <v/>
      </c>
      <c r="AM30" s="236"/>
    </row>
    <row r="31" spans="1:39" s="112" customFormat="1" ht="30" customHeight="1" x14ac:dyDescent="0.4">
      <c r="A31" s="33">
        <v>18</v>
      </c>
      <c r="B31" s="288"/>
      <c r="C31" s="126"/>
      <c r="D31" s="205"/>
      <c r="E31" s="295"/>
      <c r="F31" s="296"/>
      <c r="G31" s="295"/>
      <c r="H31" s="296"/>
      <c r="I31" s="206"/>
      <c r="J31" s="296"/>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SUM('（別紙2-1）4月1日～4月30日'!D31:AG31,'（別紙2-5）5月1日～5月31日'!D31:AH31)</f>
        <v>0</v>
      </c>
      <c r="AK31" s="112" t="str">
        <f t="shared" si="1"/>
        <v/>
      </c>
      <c r="AL31" s="236" t="str">
        <f t="shared" si="2"/>
        <v/>
      </c>
      <c r="AM31" s="236"/>
    </row>
    <row r="32" spans="1:39" s="112" customFormat="1" ht="30" customHeight="1" x14ac:dyDescent="0.4">
      <c r="A32" s="33">
        <v>19</v>
      </c>
      <c r="B32" s="288"/>
      <c r="C32" s="126"/>
      <c r="D32" s="205"/>
      <c r="E32" s="295"/>
      <c r="F32" s="296"/>
      <c r="G32" s="295"/>
      <c r="H32" s="296"/>
      <c r="I32" s="206"/>
      <c r="J32" s="296"/>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SUM('（別紙2-1）4月1日～4月30日'!D32:AG32,'（別紙2-5）5月1日～5月31日'!D32:AH32)</f>
        <v>0</v>
      </c>
      <c r="AK32" s="112" t="str">
        <f t="shared" si="1"/>
        <v/>
      </c>
      <c r="AL32" s="236" t="str">
        <f t="shared" si="2"/>
        <v/>
      </c>
      <c r="AM32" s="236"/>
    </row>
    <row r="33" spans="1:46" s="112" customFormat="1" ht="30" customHeight="1" thickBot="1" x14ac:dyDescent="0.45">
      <c r="A33" s="37">
        <v>20</v>
      </c>
      <c r="B33" s="289"/>
      <c r="C33" s="127"/>
      <c r="D33" s="211"/>
      <c r="E33" s="297"/>
      <c r="F33" s="298"/>
      <c r="G33" s="297"/>
      <c r="H33" s="298"/>
      <c r="I33" s="212"/>
      <c r="J33" s="298"/>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SUM('（別紙2-1）4月1日～4月30日'!D33:AG33,'（別紙2-5）5月1日～5月31日'!D33:AH33)</f>
        <v>0</v>
      </c>
      <c r="AK33" s="112" t="str">
        <f t="shared" si="1"/>
        <v/>
      </c>
      <c r="AL33" s="236" t="str">
        <f t="shared" si="2"/>
        <v/>
      </c>
      <c r="AM33" s="236"/>
    </row>
    <row r="34" spans="1:46" s="112" customFormat="1" ht="30" customHeight="1" x14ac:dyDescent="0.4">
      <c r="A34" s="60">
        <v>21</v>
      </c>
      <c r="B34" s="290"/>
      <c r="C34" s="128"/>
      <c r="D34" s="199"/>
      <c r="E34" s="293"/>
      <c r="F34" s="294"/>
      <c r="G34" s="293"/>
      <c r="H34" s="294"/>
      <c r="I34" s="200"/>
      <c r="J34" s="294"/>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SUM('（別紙2-1）4月1日～4月30日'!D34:AG34,'（別紙2-5）5月1日～5月31日'!D34:AH34)</f>
        <v>0</v>
      </c>
      <c r="AK34" s="112" t="str">
        <f t="shared" si="1"/>
        <v/>
      </c>
      <c r="AL34" s="236" t="str">
        <f t="shared" si="2"/>
        <v/>
      </c>
      <c r="AM34" s="236"/>
    </row>
    <row r="35" spans="1:46" s="112" customFormat="1" ht="30" customHeight="1" x14ac:dyDescent="0.4">
      <c r="A35" s="33">
        <v>22</v>
      </c>
      <c r="B35" s="288"/>
      <c r="C35" s="126"/>
      <c r="D35" s="205"/>
      <c r="E35" s="295"/>
      <c r="F35" s="296"/>
      <c r="G35" s="295"/>
      <c r="H35" s="296"/>
      <c r="I35" s="206"/>
      <c r="J35" s="296"/>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SUM('（別紙2-1）4月1日～4月30日'!D35:AG35,'（別紙2-5）5月1日～5月31日'!D35:AH35)</f>
        <v>0</v>
      </c>
      <c r="AK35" s="112" t="str">
        <f t="shared" si="1"/>
        <v/>
      </c>
      <c r="AL35" s="236" t="str">
        <f t="shared" si="2"/>
        <v/>
      </c>
      <c r="AM35" s="236"/>
    </row>
    <row r="36" spans="1:46" s="112" customFormat="1" ht="30" customHeight="1" x14ac:dyDescent="0.4">
      <c r="A36" s="33">
        <v>23</v>
      </c>
      <c r="B36" s="288"/>
      <c r="C36" s="126"/>
      <c r="D36" s="205"/>
      <c r="E36" s="295"/>
      <c r="F36" s="296"/>
      <c r="G36" s="295"/>
      <c r="H36" s="296"/>
      <c r="I36" s="206"/>
      <c r="J36" s="296"/>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SUM('（別紙2-1）4月1日～4月30日'!D36:AG36,'（別紙2-5）5月1日～5月31日'!D36:AH36)</f>
        <v>0</v>
      </c>
      <c r="AK36" s="112" t="str">
        <f t="shared" si="1"/>
        <v/>
      </c>
      <c r="AL36" s="236" t="str">
        <f t="shared" si="2"/>
        <v/>
      </c>
      <c r="AM36" s="236"/>
    </row>
    <row r="37" spans="1:46" s="112" customFormat="1" ht="30" customHeight="1" x14ac:dyDescent="0.4">
      <c r="A37" s="33">
        <v>24</v>
      </c>
      <c r="B37" s="288"/>
      <c r="C37" s="126"/>
      <c r="D37" s="205"/>
      <c r="E37" s="295"/>
      <c r="F37" s="296"/>
      <c r="G37" s="295"/>
      <c r="H37" s="296"/>
      <c r="I37" s="206"/>
      <c r="J37" s="296"/>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SUM('（別紙2-1）4月1日～4月30日'!D37:AG37,'（別紙2-5）5月1日～5月31日'!D37:AH37)</f>
        <v>0</v>
      </c>
      <c r="AK37" s="112" t="str">
        <f t="shared" si="1"/>
        <v/>
      </c>
      <c r="AL37" s="236" t="str">
        <f t="shared" si="2"/>
        <v/>
      </c>
      <c r="AM37" s="236"/>
    </row>
    <row r="38" spans="1:46" ht="30" customHeight="1" thickBot="1" x14ac:dyDescent="0.3">
      <c r="A38" s="37">
        <v>25</v>
      </c>
      <c r="B38" s="289"/>
      <c r="C38" s="127"/>
      <c r="D38" s="211"/>
      <c r="E38" s="297"/>
      <c r="F38" s="298"/>
      <c r="G38" s="297"/>
      <c r="H38" s="298"/>
      <c r="I38" s="212"/>
      <c r="J38" s="298"/>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SUM('（別紙2-1）4月1日～4月30日'!D38:AG38,'（別紙2-5）5月1日～5月31日'!D38:AH38)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290"/>
      <c r="C39" s="128"/>
      <c r="D39" s="217"/>
      <c r="E39" s="218"/>
      <c r="F39" s="299"/>
      <c r="G39" s="218"/>
      <c r="H39" s="299"/>
      <c r="I39" s="218"/>
      <c r="J39" s="299"/>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SUM('（別紙2-1）4月1日～4月30日'!D39:AG39,'（別紙2-5）5月1日～5月31日'!D39:AH39)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288"/>
      <c r="C40" s="126"/>
      <c r="D40" s="205"/>
      <c r="E40" s="295"/>
      <c r="F40" s="296"/>
      <c r="G40" s="295"/>
      <c r="H40" s="296"/>
      <c r="I40" s="206"/>
      <c r="J40" s="296"/>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SUM('（別紙2-1）4月1日～4月30日'!D40:AG40,'（別紙2-5）5月1日～5月31日'!D40:AH40)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288"/>
      <c r="C41" s="126"/>
      <c r="D41" s="205"/>
      <c r="E41" s="295"/>
      <c r="F41" s="296"/>
      <c r="G41" s="295"/>
      <c r="H41" s="296"/>
      <c r="I41" s="206"/>
      <c r="J41" s="296"/>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SUM('（別紙2-1）4月1日～4月30日'!D41:AG41,'（別紙2-5）5月1日～5月31日'!D41:AH41)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288"/>
      <c r="C42" s="126"/>
      <c r="D42" s="205"/>
      <c r="E42" s="295"/>
      <c r="F42" s="296"/>
      <c r="G42" s="295"/>
      <c r="H42" s="296"/>
      <c r="I42" s="206"/>
      <c r="J42" s="296"/>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SUM('（別紙2-1）4月1日～4月30日'!D42:AG42,'（別紙2-5）5月1日～5月31日'!D42:AH42)</f>
        <v>0</v>
      </c>
      <c r="AK42" s="112" t="str">
        <f t="shared" si="1"/>
        <v/>
      </c>
      <c r="AL42" s="236" t="str">
        <f t="shared" si="2"/>
        <v/>
      </c>
      <c r="AM42" s="236"/>
    </row>
    <row r="43" spans="1:46" s="112" customFormat="1" ht="30" customHeight="1" thickBot="1" x14ac:dyDescent="0.45">
      <c r="A43" s="35">
        <v>30</v>
      </c>
      <c r="B43" s="289"/>
      <c r="C43" s="127"/>
      <c r="D43" s="222"/>
      <c r="E43" s="300"/>
      <c r="F43" s="301"/>
      <c r="G43" s="300"/>
      <c r="H43" s="301"/>
      <c r="I43" s="223"/>
      <c r="J43" s="301"/>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SUM('（別紙2-1）4月1日～4月30日'!D43:AG43,'（別紙2-5）5月1日～5月31日'!D43:AH43)</f>
        <v>0</v>
      </c>
      <c r="AK43" s="112" t="str">
        <f t="shared" si="1"/>
        <v/>
      </c>
      <c r="AL43" s="236" t="str">
        <f t="shared" si="2"/>
        <v/>
      </c>
      <c r="AM43" s="236"/>
    </row>
    <row r="44" spans="1:46" s="112" customFormat="1" ht="30" customHeight="1" x14ac:dyDescent="0.4">
      <c r="A44" s="71">
        <v>31</v>
      </c>
      <c r="B44" s="290"/>
      <c r="C44" s="128"/>
      <c r="D44" s="227"/>
      <c r="E44" s="302"/>
      <c r="F44" s="303"/>
      <c r="G44" s="302"/>
      <c r="H44" s="303"/>
      <c r="I44" s="228"/>
      <c r="J44" s="303"/>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SUM('（別紙2-1）4月1日～4月30日'!D44:AG44,'（別紙2-5）5月1日～5月31日'!D44:AH44)</f>
        <v>0</v>
      </c>
      <c r="AK44" s="112" t="str">
        <f t="shared" si="1"/>
        <v/>
      </c>
      <c r="AL44" s="236" t="str">
        <f t="shared" si="2"/>
        <v/>
      </c>
      <c r="AM44" s="236"/>
    </row>
    <row r="45" spans="1:46" s="112" customFormat="1" ht="30" customHeight="1" x14ac:dyDescent="0.4">
      <c r="A45" s="35">
        <v>32</v>
      </c>
      <c r="B45" s="288"/>
      <c r="C45" s="126"/>
      <c r="D45" s="222"/>
      <c r="E45" s="300"/>
      <c r="F45" s="301"/>
      <c r="G45" s="300"/>
      <c r="H45" s="301"/>
      <c r="I45" s="223"/>
      <c r="J45" s="301"/>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SUM('（別紙2-1）4月1日～4月30日'!D45:AG45,'（別紙2-5）5月1日～5月31日'!D45:AH45)</f>
        <v>0</v>
      </c>
      <c r="AK45" s="112" t="str">
        <f t="shared" si="1"/>
        <v/>
      </c>
      <c r="AL45" s="236" t="str">
        <f t="shared" si="2"/>
        <v/>
      </c>
      <c r="AM45" s="236"/>
    </row>
    <row r="46" spans="1:46" s="112" customFormat="1" ht="30" customHeight="1" x14ac:dyDescent="0.4">
      <c r="A46" s="35">
        <v>33</v>
      </c>
      <c r="B46" s="288"/>
      <c r="C46" s="126"/>
      <c r="D46" s="222"/>
      <c r="E46" s="300"/>
      <c r="F46" s="301"/>
      <c r="G46" s="300"/>
      <c r="H46" s="301"/>
      <c r="I46" s="223"/>
      <c r="J46" s="301"/>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SUM('（別紙2-1）4月1日～4月30日'!D46:AG46,'（別紙2-5）5月1日～5月31日'!D46:AH46)</f>
        <v>0</v>
      </c>
      <c r="AK46" s="112" t="str">
        <f t="shared" si="1"/>
        <v/>
      </c>
      <c r="AL46" s="236" t="str">
        <f t="shared" si="2"/>
        <v/>
      </c>
      <c r="AM46" s="236"/>
    </row>
    <row r="47" spans="1:46" s="112" customFormat="1" ht="30" customHeight="1" x14ac:dyDescent="0.4">
      <c r="A47" s="35">
        <v>34</v>
      </c>
      <c r="B47" s="288"/>
      <c r="C47" s="126"/>
      <c r="D47" s="222"/>
      <c r="E47" s="300"/>
      <c r="F47" s="301"/>
      <c r="G47" s="300"/>
      <c r="H47" s="301"/>
      <c r="I47" s="223"/>
      <c r="J47" s="301"/>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SUM('（別紙2-1）4月1日～4月30日'!D47:AG47,'（別紙2-5）5月1日～5月31日'!D47:AH47)</f>
        <v>0</v>
      </c>
      <c r="AK47" s="112" t="str">
        <f t="shared" si="1"/>
        <v/>
      </c>
      <c r="AL47" s="236" t="str">
        <f t="shared" si="2"/>
        <v/>
      </c>
      <c r="AM47" s="236"/>
    </row>
    <row r="48" spans="1:46" s="112" customFormat="1" ht="30" customHeight="1" thickBot="1" x14ac:dyDescent="0.45">
      <c r="A48" s="37">
        <v>35</v>
      </c>
      <c r="B48" s="289"/>
      <c r="C48" s="127"/>
      <c r="D48" s="211"/>
      <c r="E48" s="297"/>
      <c r="F48" s="298"/>
      <c r="G48" s="297"/>
      <c r="H48" s="298"/>
      <c r="I48" s="212"/>
      <c r="J48" s="298"/>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SUM('（別紙2-1）4月1日～4月30日'!D48:AG48,'（別紙2-5）5月1日～5月31日'!D48:AH48)</f>
        <v>0</v>
      </c>
      <c r="AK48" s="112" t="str">
        <f t="shared" si="1"/>
        <v/>
      </c>
      <c r="AL48" s="236" t="str">
        <f t="shared" si="2"/>
        <v/>
      </c>
      <c r="AM48" s="236"/>
    </row>
    <row r="49" spans="1:39" s="112" customFormat="1" ht="30" customHeight="1" x14ac:dyDescent="0.4">
      <c r="A49" s="64">
        <v>36</v>
      </c>
      <c r="B49" s="290"/>
      <c r="C49" s="128"/>
      <c r="D49" s="232"/>
      <c r="E49" s="304"/>
      <c r="F49" s="305"/>
      <c r="G49" s="304"/>
      <c r="H49" s="305"/>
      <c r="I49" s="233"/>
      <c r="J49" s="305"/>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SUM('（別紙2-1）4月1日～4月30日'!D49:AG49,'（別紙2-5）5月1日～5月31日'!D49:AH49)</f>
        <v>0</v>
      </c>
      <c r="AK49" s="112" t="str">
        <f t="shared" si="1"/>
        <v/>
      </c>
      <c r="AL49" s="236" t="str">
        <f t="shared" si="2"/>
        <v/>
      </c>
      <c r="AM49" s="236"/>
    </row>
    <row r="50" spans="1:39" s="112" customFormat="1" ht="30" customHeight="1" x14ac:dyDescent="0.4">
      <c r="A50" s="35">
        <v>37</v>
      </c>
      <c r="B50" s="288"/>
      <c r="C50" s="126"/>
      <c r="D50" s="222"/>
      <c r="E50" s="300"/>
      <c r="F50" s="301"/>
      <c r="G50" s="300"/>
      <c r="H50" s="301"/>
      <c r="I50" s="223"/>
      <c r="J50" s="301"/>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SUM('（別紙2-1）4月1日～4月30日'!D50:AG50,'（別紙2-5）5月1日～5月31日'!D50:AH50)</f>
        <v>0</v>
      </c>
      <c r="AK50" s="112" t="str">
        <f t="shared" si="1"/>
        <v/>
      </c>
      <c r="AL50" s="236" t="str">
        <f t="shared" si="2"/>
        <v/>
      </c>
      <c r="AM50" s="236"/>
    </row>
    <row r="51" spans="1:39" s="112" customFormat="1" ht="30" customHeight="1" x14ac:dyDescent="0.4">
      <c r="A51" s="35">
        <v>38</v>
      </c>
      <c r="B51" s="288"/>
      <c r="C51" s="126"/>
      <c r="D51" s="222"/>
      <c r="E51" s="300"/>
      <c r="F51" s="301"/>
      <c r="G51" s="300"/>
      <c r="H51" s="301"/>
      <c r="I51" s="223"/>
      <c r="J51" s="301"/>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SUM('（別紙2-1）4月1日～4月30日'!D51:AG51,'（別紙2-5）5月1日～5月31日'!D51:AH51)</f>
        <v>0</v>
      </c>
      <c r="AK51" s="112" t="str">
        <f t="shared" si="1"/>
        <v/>
      </c>
      <c r="AL51" s="236" t="str">
        <f t="shared" si="2"/>
        <v/>
      </c>
      <c r="AM51" s="236"/>
    </row>
    <row r="52" spans="1:39" s="112" customFormat="1" ht="30" customHeight="1" x14ac:dyDescent="0.4">
      <c r="A52" s="35">
        <v>39</v>
      </c>
      <c r="B52" s="288"/>
      <c r="C52" s="126"/>
      <c r="D52" s="222"/>
      <c r="E52" s="300"/>
      <c r="F52" s="301"/>
      <c r="G52" s="300"/>
      <c r="H52" s="301"/>
      <c r="I52" s="223"/>
      <c r="J52" s="301"/>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SUM('（別紙2-1）4月1日～4月30日'!D52:AG52,'（別紙2-5）5月1日～5月31日'!D52:AH52)</f>
        <v>0</v>
      </c>
      <c r="AK52" s="112" t="str">
        <f t="shared" si="1"/>
        <v/>
      </c>
      <c r="AL52" s="236" t="str">
        <f t="shared" si="2"/>
        <v/>
      </c>
      <c r="AM52" s="236"/>
    </row>
    <row r="53" spans="1:39" s="112" customFormat="1" ht="30" customHeight="1" thickBot="1" x14ac:dyDescent="0.45">
      <c r="A53" s="35">
        <v>40</v>
      </c>
      <c r="B53" s="289"/>
      <c r="C53" s="127"/>
      <c r="D53" s="222"/>
      <c r="E53" s="300"/>
      <c r="F53" s="301"/>
      <c r="G53" s="300"/>
      <c r="H53" s="301"/>
      <c r="I53" s="223"/>
      <c r="J53" s="301"/>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SUM('（別紙2-1）4月1日～4月30日'!D53:AG53,'（別紙2-5）5月1日～5月31日'!D53:AH53)</f>
        <v>0</v>
      </c>
      <c r="AK53" s="112" t="str">
        <f t="shared" si="1"/>
        <v/>
      </c>
      <c r="AL53" s="236" t="str">
        <f t="shared" si="2"/>
        <v/>
      </c>
      <c r="AM53" s="236"/>
    </row>
    <row r="54" spans="1:39" s="112" customFormat="1" ht="30" customHeight="1" x14ac:dyDescent="0.4">
      <c r="A54" s="71">
        <v>41</v>
      </c>
      <c r="B54" s="290"/>
      <c r="C54" s="128"/>
      <c r="D54" s="227"/>
      <c r="E54" s="302"/>
      <c r="F54" s="303"/>
      <c r="G54" s="302"/>
      <c r="H54" s="303"/>
      <c r="I54" s="228"/>
      <c r="J54" s="303"/>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SUM('（別紙2-1）4月1日～4月30日'!D54:AG54,'（別紙2-5）5月1日～5月31日'!D54:AH54)</f>
        <v>0</v>
      </c>
      <c r="AK54" s="112" t="str">
        <f t="shared" si="1"/>
        <v/>
      </c>
      <c r="AL54" s="236" t="str">
        <f t="shared" si="2"/>
        <v/>
      </c>
      <c r="AM54" s="236"/>
    </row>
    <row r="55" spans="1:39" s="112" customFormat="1" ht="30" customHeight="1" x14ac:dyDescent="0.4">
      <c r="A55" s="35">
        <v>42</v>
      </c>
      <c r="B55" s="288"/>
      <c r="C55" s="126"/>
      <c r="D55" s="222"/>
      <c r="E55" s="300"/>
      <c r="F55" s="301"/>
      <c r="G55" s="300"/>
      <c r="H55" s="301"/>
      <c r="I55" s="223"/>
      <c r="J55" s="301"/>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SUM('（別紙2-1）4月1日～4月30日'!D55:AG55,'（別紙2-5）5月1日～5月31日'!D55:AH55)</f>
        <v>0</v>
      </c>
      <c r="AK55" s="112" t="str">
        <f t="shared" si="1"/>
        <v/>
      </c>
      <c r="AL55" s="236" t="str">
        <f t="shared" si="2"/>
        <v/>
      </c>
      <c r="AM55" s="236"/>
    </row>
    <row r="56" spans="1:39" s="112" customFormat="1" ht="30" customHeight="1" x14ac:dyDescent="0.4">
      <c r="A56" s="35">
        <v>43</v>
      </c>
      <c r="B56" s="288"/>
      <c r="C56" s="126"/>
      <c r="D56" s="222"/>
      <c r="E56" s="300"/>
      <c r="F56" s="301"/>
      <c r="G56" s="300"/>
      <c r="H56" s="301"/>
      <c r="I56" s="223"/>
      <c r="J56" s="301"/>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SUM('（別紙2-1）4月1日～4月30日'!D56:AG56,'（別紙2-5）5月1日～5月31日'!D56:AH56)</f>
        <v>0</v>
      </c>
      <c r="AK56" s="112" t="str">
        <f t="shared" si="1"/>
        <v/>
      </c>
      <c r="AL56" s="236" t="str">
        <f t="shared" si="2"/>
        <v/>
      </c>
      <c r="AM56" s="236"/>
    </row>
    <row r="57" spans="1:39" s="112" customFormat="1" ht="30" customHeight="1" x14ac:dyDescent="0.4">
      <c r="A57" s="35">
        <v>44</v>
      </c>
      <c r="B57" s="288"/>
      <c r="C57" s="126"/>
      <c r="D57" s="222"/>
      <c r="E57" s="300"/>
      <c r="F57" s="301"/>
      <c r="G57" s="300"/>
      <c r="H57" s="301"/>
      <c r="I57" s="223"/>
      <c r="J57" s="301"/>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SUM('（別紙2-1）4月1日～4月30日'!D57:AG57,'（別紙2-5）5月1日～5月31日'!D57:AH57)</f>
        <v>0</v>
      </c>
      <c r="AK57" s="112" t="str">
        <f t="shared" si="1"/>
        <v/>
      </c>
      <c r="AL57" s="236" t="str">
        <f t="shared" si="2"/>
        <v/>
      </c>
      <c r="AM57" s="236"/>
    </row>
    <row r="58" spans="1:39" s="112" customFormat="1" ht="30" customHeight="1" thickBot="1" x14ac:dyDescent="0.45">
      <c r="A58" s="37">
        <v>45</v>
      </c>
      <c r="B58" s="289"/>
      <c r="C58" s="127"/>
      <c r="D58" s="211"/>
      <c r="E58" s="297"/>
      <c r="F58" s="298"/>
      <c r="G58" s="297"/>
      <c r="H58" s="298"/>
      <c r="I58" s="212"/>
      <c r="J58" s="298"/>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SUM('（別紙2-1）4月1日～4月30日'!D58:AG58,'（別紙2-5）5月1日～5月31日'!D58:AH58)</f>
        <v>0</v>
      </c>
      <c r="AK58" s="112" t="str">
        <f t="shared" si="1"/>
        <v/>
      </c>
      <c r="AL58" s="236" t="str">
        <f t="shared" si="2"/>
        <v/>
      </c>
      <c r="AM58" s="236"/>
    </row>
    <row r="59" spans="1:39" s="112" customFormat="1" ht="30" customHeight="1" x14ac:dyDescent="0.4">
      <c r="A59" s="64">
        <v>46</v>
      </c>
      <c r="B59" s="290"/>
      <c r="C59" s="128"/>
      <c r="D59" s="232"/>
      <c r="E59" s="304"/>
      <c r="F59" s="305"/>
      <c r="G59" s="304"/>
      <c r="H59" s="305"/>
      <c r="I59" s="233"/>
      <c r="J59" s="305"/>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SUM('（別紙2-1）4月1日～4月30日'!D59:AG59,'（別紙2-5）5月1日～5月31日'!D59:AH59)</f>
        <v>0</v>
      </c>
      <c r="AK59" s="112" t="str">
        <f t="shared" si="1"/>
        <v/>
      </c>
      <c r="AL59" s="236" t="str">
        <f t="shared" si="2"/>
        <v/>
      </c>
      <c r="AM59" s="236"/>
    </row>
    <row r="60" spans="1:39" s="112" customFormat="1" ht="30" customHeight="1" x14ac:dyDescent="0.4">
      <c r="A60" s="35">
        <v>47</v>
      </c>
      <c r="B60" s="288"/>
      <c r="C60" s="126"/>
      <c r="D60" s="222"/>
      <c r="E60" s="300"/>
      <c r="F60" s="301"/>
      <c r="G60" s="300"/>
      <c r="H60" s="301"/>
      <c r="I60" s="223"/>
      <c r="J60" s="301"/>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SUM('（別紙2-1）4月1日～4月30日'!D60:AG60,'（別紙2-5）5月1日～5月31日'!D60:AH60)</f>
        <v>0</v>
      </c>
      <c r="AK60" s="112" t="str">
        <f t="shared" si="1"/>
        <v/>
      </c>
      <c r="AL60" s="236" t="str">
        <f t="shared" si="2"/>
        <v/>
      </c>
      <c r="AM60" s="236"/>
    </row>
    <row r="61" spans="1:39" s="112" customFormat="1" ht="30" customHeight="1" x14ac:dyDescent="0.4">
      <c r="A61" s="35">
        <v>48</v>
      </c>
      <c r="B61" s="288"/>
      <c r="C61" s="126"/>
      <c r="D61" s="222"/>
      <c r="E61" s="300"/>
      <c r="F61" s="301"/>
      <c r="G61" s="300"/>
      <c r="H61" s="301"/>
      <c r="I61" s="223"/>
      <c r="J61" s="301"/>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SUM('（別紙2-1）4月1日～4月30日'!D61:AG61,'（別紙2-5）5月1日～5月31日'!D61:AH61)</f>
        <v>0</v>
      </c>
      <c r="AK61" s="112" t="str">
        <f t="shared" si="1"/>
        <v/>
      </c>
      <c r="AL61" s="236" t="str">
        <f t="shared" si="2"/>
        <v/>
      </c>
      <c r="AM61" s="236"/>
    </row>
    <row r="62" spans="1:39" s="112" customFormat="1" ht="30" customHeight="1" x14ac:dyDescent="0.4">
      <c r="A62" s="35">
        <v>49</v>
      </c>
      <c r="B62" s="288"/>
      <c r="C62" s="126"/>
      <c r="D62" s="222"/>
      <c r="E62" s="300"/>
      <c r="F62" s="301"/>
      <c r="G62" s="300"/>
      <c r="H62" s="301"/>
      <c r="I62" s="223"/>
      <c r="J62" s="301"/>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SUM('（別紙2-1）4月1日～4月30日'!D62:AG62,'（別紙2-5）5月1日～5月31日'!D62:AH62)</f>
        <v>0</v>
      </c>
      <c r="AK62" s="112" t="str">
        <f t="shared" si="1"/>
        <v/>
      </c>
      <c r="AL62" s="236" t="str">
        <f t="shared" si="2"/>
        <v/>
      </c>
      <c r="AM62" s="236"/>
    </row>
    <row r="63" spans="1:39" s="112" customFormat="1" ht="30" customHeight="1" thickBot="1" x14ac:dyDescent="0.45">
      <c r="A63" s="35">
        <v>50</v>
      </c>
      <c r="B63" s="289"/>
      <c r="C63" s="127"/>
      <c r="D63" s="222"/>
      <c r="E63" s="300"/>
      <c r="F63" s="301"/>
      <c r="G63" s="300"/>
      <c r="H63" s="301"/>
      <c r="I63" s="223"/>
      <c r="J63" s="301"/>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SUM('（別紙2-1）4月1日～4月30日'!D63:AG63,'（別紙2-5）5月1日～5月31日'!D63:AH63)</f>
        <v>0</v>
      </c>
      <c r="AK63" s="112" t="str">
        <f t="shared" si="1"/>
        <v/>
      </c>
      <c r="AL63" s="236" t="str">
        <f t="shared" si="2"/>
        <v/>
      </c>
      <c r="AM63" s="236"/>
    </row>
    <row r="64" spans="1:39" s="112" customFormat="1" ht="30" customHeight="1" x14ac:dyDescent="0.4">
      <c r="A64" s="71">
        <v>51</v>
      </c>
      <c r="B64" s="290"/>
      <c r="C64" s="128"/>
      <c r="D64" s="227"/>
      <c r="E64" s="302"/>
      <c r="F64" s="303"/>
      <c r="G64" s="302"/>
      <c r="H64" s="303"/>
      <c r="I64" s="228"/>
      <c r="J64" s="303"/>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SUM('（別紙2-1）4月1日～4月30日'!D64:AG64,'（別紙2-5）5月1日～5月31日'!D64:AH64)</f>
        <v>0</v>
      </c>
      <c r="AK64" s="112" t="str">
        <f t="shared" si="1"/>
        <v/>
      </c>
      <c r="AL64" s="236" t="str">
        <f t="shared" si="2"/>
        <v/>
      </c>
      <c r="AM64" s="236"/>
    </row>
    <row r="65" spans="1:39" s="112" customFormat="1" ht="30" customHeight="1" x14ac:dyDescent="0.4">
      <c r="A65" s="35">
        <v>52</v>
      </c>
      <c r="B65" s="288"/>
      <c r="C65" s="126"/>
      <c r="D65" s="222"/>
      <c r="E65" s="300"/>
      <c r="F65" s="301"/>
      <c r="G65" s="300"/>
      <c r="H65" s="301"/>
      <c r="I65" s="223"/>
      <c r="J65" s="301"/>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SUM('（別紙2-1）4月1日～4月30日'!D65:AG65,'（別紙2-5）5月1日～5月31日'!D65:AH65)</f>
        <v>0</v>
      </c>
      <c r="AK65" s="112" t="str">
        <f t="shared" si="1"/>
        <v/>
      </c>
      <c r="AL65" s="236" t="str">
        <f t="shared" si="2"/>
        <v/>
      </c>
      <c r="AM65" s="236"/>
    </row>
    <row r="66" spans="1:39" s="112" customFormat="1" ht="30" customHeight="1" x14ac:dyDescent="0.4">
      <c r="A66" s="35">
        <v>53</v>
      </c>
      <c r="B66" s="288"/>
      <c r="C66" s="126"/>
      <c r="D66" s="222"/>
      <c r="E66" s="300"/>
      <c r="F66" s="301"/>
      <c r="G66" s="300"/>
      <c r="H66" s="301"/>
      <c r="I66" s="223"/>
      <c r="J66" s="301"/>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SUM('（別紙2-1）4月1日～4月30日'!D66:AG66,'（別紙2-5）5月1日～5月31日'!D66:AH66)</f>
        <v>0</v>
      </c>
      <c r="AK66" s="112" t="str">
        <f t="shared" si="1"/>
        <v/>
      </c>
      <c r="AL66" s="236" t="str">
        <f t="shared" si="2"/>
        <v/>
      </c>
      <c r="AM66" s="236"/>
    </row>
    <row r="67" spans="1:39" s="112" customFormat="1" ht="30" customHeight="1" x14ac:dyDescent="0.4">
      <c r="A67" s="35">
        <v>54</v>
      </c>
      <c r="B67" s="288"/>
      <c r="C67" s="126"/>
      <c r="D67" s="222"/>
      <c r="E67" s="300"/>
      <c r="F67" s="301"/>
      <c r="G67" s="300"/>
      <c r="H67" s="301"/>
      <c r="I67" s="223"/>
      <c r="J67" s="301"/>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SUM('（別紙2-1）4月1日～4月30日'!D67:AG67,'（別紙2-5）5月1日～5月31日'!D67:AH67)</f>
        <v>0</v>
      </c>
      <c r="AK67" s="112" t="str">
        <f t="shared" si="1"/>
        <v/>
      </c>
      <c r="AL67" s="236" t="str">
        <f t="shared" si="2"/>
        <v/>
      </c>
      <c r="AM67" s="236"/>
    </row>
    <row r="68" spans="1:39" s="112" customFormat="1" ht="30" customHeight="1" thickBot="1" x14ac:dyDescent="0.45">
      <c r="A68" s="37">
        <v>55</v>
      </c>
      <c r="B68" s="289"/>
      <c r="C68" s="127"/>
      <c r="D68" s="211"/>
      <c r="E68" s="297"/>
      <c r="F68" s="298"/>
      <c r="G68" s="297"/>
      <c r="H68" s="298"/>
      <c r="I68" s="212"/>
      <c r="J68" s="298"/>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SUM('（別紙2-1）4月1日～4月30日'!D68:AG68,'（別紙2-5）5月1日～5月31日'!D68:AH68)</f>
        <v>0</v>
      </c>
      <c r="AK68" s="112" t="str">
        <f t="shared" si="1"/>
        <v/>
      </c>
      <c r="AL68" s="236" t="str">
        <f t="shared" si="2"/>
        <v/>
      </c>
      <c r="AM68" s="236"/>
    </row>
    <row r="69" spans="1:39" s="112" customFormat="1" ht="30" customHeight="1" x14ac:dyDescent="0.4">
      <c r="A69" s="64">
        <v>56</v>
      </c>
      <c r="B69" s="290"/>
      <c r="C69" s="128"/>
      <c r="D69" s="232"/>
      <c r="E69" s="304"/>
      <c r="F69" s="305"/>
      <c r="G69" s="304"/>
      <c r="H69" s="305"/>
      <c r="I69" s="233"/>
      <c r="J69" s="305"/>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SUM('（別紙2-1）4月1日～4月30日'!D69:AG69,'（別紙2-5）5月1日～5月31日'!D69:AH69)</f>
        <v>0</v>
      </c>
      <c r="AK69" s="112" t="str">
        <f t="shared" si="1"/>
        <v/>
      </c>
      <c r="AL69" s="236" t="str">
        <f t="shared" si="2"/>
        <v/>
      </c>
      <c r="AM69" s="236"/>
    </row>
    <row r="70" spans="1:39" s="112" customFormat="1" ht="30" customHeight="1" x14ac:dyDescent="0.4">
      <c r="A70" s="35">
        <v>57</v>
      </c>
      <c r="B70" s="288"/>
      <c r="C70" s="126"/>
      <c r="D70" s="222"/>
      <c r="E70" s="300"/>
      <c r="F70" s="301"/>
      <c r="G70" s="300"/>
      <c r="H70" s="301"/>
      <c r="I70" s="223"/>
      <c r="J70" s="301"/>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SUM('（別紙2-1）4月1日～4月30日'!D70:AG70,'（別紙2-5）5月1日～5月31日'!D70:AH70)</f>
        <v>0</v>
      </c>
      <c r="AK70" s="112" t="str">
        <f t="shared" si="1"/>
        <v/>
      </c>
      <c r="AL70" s="236" t="str">
        <f t="shared" si="2"/>
        <v/>
      </c>
      <c r="AM70" s="236"/>
    </row>
    <row r="71" spans="1:39" s="112" customFormat="1" ht="30" customHeight="1" x14ac:dyDescent="0.4">
      <c r="A71" s="35">
        <v>58</v>
      </c>
      <c r="B71" s="288"/>
      <c r="C71" s="126"/>
      <c r="D71" s="222"/>
      <c r="E71" s="300"/>
      <c r="F71" s="301"/>
      <c r="G71" s="300"/>
      <c r="H71" s="301"/>
      <c r="I71" s="223"/>
      <c r="J71" s="301"/>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SUM('（別紙2-1）4月1日～4月30日'!D71:AG71,'（別紙2-5）5月1日～5月31日'!D71:AH71)</f>
        <v>0</v>
      </c>
      <c r="AK71" s="112" t="str">
        <f t="shared" si="1"/>
        <v/>
      </c>
      <c r="AL71" s="236" t="str">
        <f t="shared" si="2"/>
        <v/>
      </c>
      <c r="AM71" s="236"/>
    </row>
    <row r="72" spans="1:39" s="112" customFormat="1" ht="30" customHeight="1" x14ac:dyDescent="0.4">
      <c r="A72" s="35">
        <v>59</v>
      </c>
      <c r="B72" s="288"/>
      <c r="C72" s="126"/>
      <c r="D72" s="222"/>
      <c r="E72" s="300"/>
      <c r="F72" s="301"/>
      <c r="G72" s="300"/>
      <c r="H72" s="301"/>
      <c r="I72" s="223"/>
      <c r="J72" s="301"/>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SUM('（別紙2-1）4月1日～4月30日'!D72:AG72,'（別紙2-5）5月1日～5月31日'!D72:AH72)</f>
        <v>0</v>
      </c>
      <c r="AK72" s="112" t="str">
        <f t="shared" si="1"/>
        <v/>
      </c>
      <c r="AL72" s="236" t="str">
        <f t="shared" si="2"/>
        <v/>
      </c>
      <c r="AM72" s="236"/>
    </row>
    <row r="73" spans="1:39" s="112" customFormat="1" ht="30" customHeight="1" thickBot="1" x14ac:dyDescent="0.45">
      <c r="A73" s="35">
        <v>60</v>
      </c>
      <c r="B73" s="291"/>
      <c r="C73" s="127"/>
      <c r="D73" s="222"/>
      <c r="E73" s="300"/>
      <c r="F73" s="301"/>
      <c r="G73" s="300"/>
      <c r="H73" s="301"/>
      <c r="I73" s="223"/>
      <c r="J73" s="301"/>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SUM('（別紙2-1）4月1日～4月30日'!D73:AG73,'（別紙2-5）5月1日～5月31日'!D73:AH73)</f>
        <v>0</v>
      </c>
      <c r="AK73" s="112" t="str">
        <f t="shared" si="1"/>
        <v/>
      </c>
      <c r="AL73" s="236" t="str">
        <f t="shared" si="2"/>
        <v/>
      </c>
      <c r="AM73" s="236"/>
    </row>
    <row r="74" spans="1:39" s="112" customFormat="1" ht="30" customHeight="1" x14ac:dyDescent="0.4">
      <c r="A74" s="71">
        <v>61</v>
      </c>
      <c r="B74" s="288"/>
      <c r="C74" s="128"/>
      <c r="D74" s="227"/>
      <c r="E74" s="302"/>
      <c r="F74" s="303"/>
      <c r="G74" s="302"/>
      <c r="H74" s="303"/>
      <c r="I74" s="228"/>
      <c r="J74" s="303"/>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SUM('（別紙2-1）4月1日～4月30日'!D74:AG74,'（別紙2-5）5月1日～5月31日'!D74:AH74)</f>
        <v>0</v>
      </c>
      <c r="AK74" s="112" t="str">
        <f t="shared" si="1"/>
        <v/>
      </c>
      <c r="AL74" s="236" t="str">
        <f t="shared" si="2"/>
        <v/>
      </c>
      <c r="AM74" s="236"/>
    </row>
    <row r="75" spans="1:39" s="112" customFormat="1" ht="30" customHeight="1" x14ac:dyDescent="0.4">
      <c r="A75" s="35">
        <v>62</v>
      </c>
      <c r="B75" s="288"/>
      <c r="C75" s="126"/>
      <c r="D75" s="222"/>
      <c r="E75" s="300"/>
      <c r="F75" s="301"/>
      <c r="G75" s="300"/>
      <c r="H75" s="301"/>
      <c r="I75" s="223"/>
      <c r="J75" s="301"/>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SUM('（別紙2-1）4月1日～4月30日'!D75:AG75,'（別紙2-5）5月1日～5月31日'!D75:AH75)</f>
        <v>0</v>
      </c>
      <c r="AK75" s="112" t="str">
        <f t="shared" si="1"/>
        <v/>
      </c>
      <c r="AL75" s="236" t="str">
        <f t="shared" si="2"/>
        <v/>
      </c>
      <c r="AM75" s="236"/>
    </row>
    <row r="76" spans="1:39" s="112" customFormat="1" ht="30" customHeight="1" x14ac:dyDescent="0.4">
      <c r="A76" s="35">
        <v>63</v>
      </c>
      <c r="B76" s="288"/>
      <c r="C76" s="126"/>
      <c r="D76" s="222"/>
      <c r="E76" s="300"/>
      <c r="F76" s="301"/>
      <c r="G76" s="300"/>
      <c r="H76" s="301"/>
      <c r="I76" s="223"/>
      <c r="J76" s="301"/>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SUM('（別紙2-1）4月1日～4月30日'!D76:AG76,'（別紙2-5）5月1日～5月31日'!D76:AH76)</f>
        <v>0</v>
      </c>
      <c r="AK76" s="112" t="str">
        <f t="shared" si="1"/>
        <v/>
      </c>
      <c r="AL76" s="236" t="str">
        <f t="shared" si="2"/>
        <v/>
      </c>
      <c r="AM76" s="236"/>
    </row>
    <row r="77" spans="1:39" s="112" customFormat="1" ht="30" customHeight="1" x14ac:dyDescent="0.4">
      <c r="A77" s="35">
        <v>64</v>
      </c>
      <c r="B77" s="288"/>
      <c r="C77" s="126"/>
      <c r="D77" s="222"/>
      <c r="E77" s="300"/>
      <c r="F77" s="301"/>
      <c r="G77" s="300"/>
      <c r="H77" s="301"/>
      <c r="I77" s="223"/>
      <c r="J77" s="301"/>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SUM('（別紙2-1）4月1日～4月30日'!D77:AG77,'（別紙2-5）5月1日～5月31日'!D77:AH77)</f>
        <v>0</v>
      </c>
      <c r="AK77" s="112" t="str">
        <f t="shared" si="1"/>
        <v/>
      </c>
      <c r="AL77" s="236" t="str">
        <f t="shared" si="2"/>
        <v/>
      </c>
      <c r="AM77" s="236"/>
    </row>
    <row r="78" spans="1:39" s="112" customFormat="1" ht="30" customHeight="1" thickBot="1" x14ac:dyDescent="0.45">
      <c r="A78" s="37">
        <v>65</v>
      </c>
      <c r="B78" s="289"/>
      <c r="C78" s="127"/>
      <c r="D78" s="211"/>
      <c r="E78" s="297"/>
      <c r="F78" s="298"/>
      <c r="G78" s="297"/>
      <c r="H78" s="298"/>
      <c r="I78" s="212"/>
      <c r="J78" s="298"/>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SUM('（別紙2-1）4月1日～4月30日'!D78:AG78,'（別紙2-5）5月1日～5月31日'!D78:AH78)</f>
        <v>0</v>
      </c>
      <c r="AK78" s="112" t="str">
        <f t="shared" si="1"/>
        <v/>
      </c>
      <c r="AL78" s="236" t="str">
        <f t="shared" si="2"/>
        <v/>
      </c>
      <c r="AM78" s="236"/>
    </row>
    <row r="79" spans="1:39" s="112" customFormat="1" ht="30" customHeight="1" x14ac:dyDescent="0.4">
      <c r="A79" s="64">
        <v>66</v>
      </c>
      <c r="B79" s="290"/>
      <c r="C79" s="128"/>
      <c r="D79" s="232"/>
      <c r="E79" s="304"/>
      <c r="F79" s="305"/>
      <c r="G79" s="304"/>
      <c r="H79" s="305"/>
      <c r="I79" s="233"/>
      <c r="J79" s="305"/>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SUM('（別紙2-1）4月1日～4月30日'!D79:AG79,'（別紙2-5）5月1日～5月31日'!D79:AH79)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288"/>
      <c r="C80" s="126"/>
      <c r="D80" s="222"/>
      <c r="E80" s="300"/>
      <c r="F80" s="301"/>
      <c r="G80" s="300"/>
      <c r="H80" s="301"/>
      <c r="I80" s="223"/>
      <c r="J80" s="301"/>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SUM('（別紙2-1）4月1日～4月30日'!D80:AG80,'（別紙2-5）5月1日～5月31日'!D80:AH80)</f>
        <v>0</v>
      </c>
      <c r="AK80" s="112" t="str">
        <f t="shared" si="3"/>
        <v/>
      </c>
      <c r="AL80" s="236" t="str">
        <f t="shared" si="4"/>
        <v/>
      </c>
      <c r="AM80" s="236"/>
    </row>
    <row r="81" spans="1:39" s="112" customFormat="1" ht="30" customHeight="1" x14ac:dyDescent="0.4">
      <c r="A81" s="35">
        <v>68</v>
      </c>
      <c r="B81" s="288"/>
      <c r="C81" s="126"/>
      <c r="D81" s="222"/>
      <c r="E81" s="300"/>
      <c r="F81" s="301"/>
      <c r="G81" s="300"/>
      <c r="H81" s="301"/>
      <c r="I81" s="223"/>
      <c r="J81" s="301"/>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SUM('（別紙2-1）4月1日～4月30日'!D81:AG81,'（別紙2-5）5月1日～5月31日'!D81:AH81)</f>
        <v>0</v>
      </c>
      <c r="AK81" s="112" t="str">
        <f t="shared" si="3"/>
        <v/>
      </c>
      <c r="AL81" s="236" t="str">
        <f t="shared" si="4"/>
        <v/>
      </c>
      <c r="AM81" s="236"/>
    </row>
    <row r="82" spans="1:39" s="112" customFormat="1" ht="30" customHeight="1" x14ac:dyDescent="0.4">
      <c r="A82" s="35">
        <v>69</v>
      </c>
      <c r="B82" s="288"/>
      <c r="C82" s="126"/>
      <c r="D82" s="222"/>
      <c r="E82" s="300"/>
      <c r="F82" s="301"/>
      <c r="G82" s="300"/>
      <c r="H82" s="301"/>
      <c r="I82" s="223"/>
      <c r="J82" s="301"/>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SUM('（別紙2-1）4月1日～4月30日'!D82:AG82,'（別紙2-5）5月1日～5月31日'!D82:AH82)</f>
        <v>0</v>
      </c>
      <c r="AK82" s="112" t="str">
        <f t="shared" si="3"/>
        <v/>
      </c>
      <c r="AL82" s="236" t="str">
        <f t="shared" si="4"/>
        <v/>
      </c>
      <c r="AM82" s="236"/>
    </row>
    <row r="83" spans="1:39" s="112" customFormat="1" ht="30" customHeight="1" thickBot="1" x14ac:dyDescent="0.45">
      <c r="A83" s="35">
        <v>70</v>
      </c>
      <c r="B83" s="289"/>
      <c r="C83" s="127"/>
      <c r="D83" s="222"/>
      <c r="E83" s="300"/>
      <c r="F83" s="301"/>
      <c r="G83" s="300"/>
      <c r="H83" s="301"/>
      <c r="I83" s="223"/>
      <c r="J83" s="301"/>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SUM('（別紙2-1）4月1日～4月30日'!D83:AG83,'（別紙2-5）5月1日～5月31日'!D83:AH83)</f>
        <v>0</v>
      </c>
      <c r="AK83" s="112" t="str">
        <f t="shared" si="3"/>
        <v/>
      </c>
      <c r="AL83" s="236" t="str">
        <f t="shared" si="4"/>
        <v/>
      </c>
      <c r="AM83" s="236"/>
    </row>
    <row r="84" spans="1:39" s="112" customFormat="1" ht="30" customHeight="1" x14ac:dyDescent="0.4">
      <c r="A84" s="71">
        <v>71</v>
      </c>
      <c r="B84" s="290"/>
      <c r="C84" s="128"/>
      <c r="D84" s="227"/>
      <c r="E84" s="302"/>
      <c r="F84" s="303"/>
      <c r="G84" s="302"/>
      <c r="H84" s="303"/>
      <c r="I84" s="228"/>
      <c r="J84" s="303"/>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SUM('（別紙2-1）4月1日～4月30日'!D84:AG84,'（別紙2-5）5月1日～5月31日'!D84:AH84)</f>
        <v>0</v>
      </c>
      <c r="AK84" s="112" t="str">
        <f t="shared" si="3"/>
        <v/>
      </c>
      <c r="AL84" s="236" t="str">
        <f t="shared" si="4"/>
        <v/>
      </c>
      <c r="AM84" s="236"/>
    </row>
    <row r="85" spans="1:39" s="112" customFormat="1" ht="30" customHeight="1" x14ac:dyDescent="0.4">
      <c r="A85" s="35">
        <v>72</v>
      </c>
      <c r="B85" s="288"/>
      <c r="C85" s="126"/>
      <c r="D85" s="222"/>
      <c r="E85" s="300"/>
      <c r="F85" s="301"/>
      <c r="G85" s="300"/>
      <c r="H85" s="301"/>
      <c r="I85" s="223"/>
      <c r="J85" s="301"/>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SUM('（別紙2-1）4月1日～4月30日'!D85:AG85,'（別紙2-5）5月1日～5月31日'!D85:AH85)</f>
        <v>0</v>
      </c>
      <c r="AK85" s="112" t="str">
        <f t="shared" si="3"/>
        <v/>
      </c>
      <c r="AL85" s="236" t="str">
        <f t="shared" si="4"/>
        <v/>
      </c>
      <c r="AM85" s="236"/>
    </row>
    <row r="86" spans="1:39" s="112" customFormat="1" ht="30" customHeight="1" x14ac:dyDescent="0.4">
      <c r="A86" s="35">
        <v>73</v>
      </c>
      <c r="B86" s="288"/>
      <c r="C86" s="126"/>
      <c r="D86" s="222"/>
      <c r="E86" s="300"/>
      <c r="F86" s="301"/>
      <c r="G86" s="300"/>
      <c r="H86" s="301"/>
      <c r="I86" s="223"/>
      <c r="J86" s="301"/>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SUM('（別紙2-1）4月1日～4月30日'!D86:AG86,'（別紙2-5）5月1日～5月31日'!D86:AH86)</f>
        <v>0</v>
      </c>
      <c r="AK86" s="112" t="str">
        <f t="shared" si="3"/>
        <v/>
      </c>
      <c r="AL86" s="236" t="str">
        <f t="shared" si="4"/>
        <v/>
      </c>
      <c r="AM86" s="236"/>
    </row>
    <row r="87" spans="1:39" s="112" customFormat="1" ht="30" customHeight="1" x14ac:dyDescent="0.4">
      <c r="A87" s="35">
        <v>74</v>
      </c>
      <c r="B87" s="288"/>
      <c r="C87" s="126"/>
      <c r="D87" s="222"/>
      <c r="E87" s="300"/>
      <c r="F87" s="301"/>
      <c r="G87" s="300"/>
      <c r="H87" s="301"/>
      <c r="I87" s="223"/>
      <c r="J87" s="301"/>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SUM('（別紙2-1）4月1日～4月30日'!D87:AG87,'（別紙2-5）5月1日～5月31日'!D87:AH87)</f>
        <v>0</v>
      </c>
      <c r="AK87" s="112" t="str">
        <f t="shared" si="3"/>
        <v/>
      </c>
      <c r="AL87" s="236" t="str">
        <f t="shared" si="4"/>
        <v/>
      </c>
      <c r="AM87" s="236"/>
    </row>
    <row r="88" spans="1:39" s="112" customFormat="1" ht="30" customHeight="1" thickBot="1" x14ac:dyDescent="0.45">
      <c r="A88" s="37">
        <v>75</v>
      </c>
      <c r="B88" s="289"/>
      <c r="C88" s="127"/>
      <c r="D88" s="211"/>
      <c r="E88" s="297"/>
      <c r="F88" s="298"/>
      <c r="G88" s="297"/>
      <c r="H88" s="298"/>
      <c r="I88" s="212"/>
      <c r="J88" s="298"/>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SUM('（別紙2-1）4月1日～4月30日'!D88:AG88,'（別紙2-5）5月1日～5月31日'!D88:AH88)</f>
        <v>0</v>
      </c>
      <c r="AK88" s="112" t="str">
        <f t="shared" si="3"/>
        <v/>
      </c>
      <c r="AL88" s="236" t="str">
        <f t="shared" si="4"/>
        <v/>
      </c>
      <c r="AM88" s="236"/>
    </row>
    <row r="89" spans="1:39" s="112" customFormat="1" ht="30" customHeight="1" x14ac:dyDescent="0.4">
      <c r="A89" s="64">
        <v>76</v>
      </c>
      <c r="B89" s="290"/>
      <c r="C89" s="128"/>
      <c r="D89" s="232"/>
      <c r="E89" s="304"/>
      <c r="F89" s="305"/>
      <c r="G89" s="304"/>
      <c r="H89" s="305"/>
      <c r="I89" s="233"/>
      <c r="J89" s="305"/>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SUM('（別紙2-1）4月1日～4月30日'!D89:AG89,'（別紙2-5）5月1日～5月31日'!D89:AH89)</f>
        <v>0</v>
      </c>
      <c r="AK89" s="112" t="str">
        <f t="shared" si="3"/>
        <v/>
      </c>
      <c r="AL89" s="236" t="str">
        <f t="shared" si="4"/>
        <v/>
      </c>
      <c r="AM89" s="236"/>
    </row>
    <row r="90" spans="1:39" s="112" customFormat="1" ht="30" customHeight="1" x14ac:dyDescent="0.4">
      <c r="A90" s="35">
        <v>77</v>
      </c>
      <c r="B90" s="288"/>
      <c r="C90" s="126"/>
      <c r="D90" s="222"/>
      <c r="E90" s="300"/>
      <c r="F90" s="301"/>
      <c r="G90" s="300"/>
      <c r="H90" s="301"/>
      <c r="I90" s="223"/>
      <c r="J90" s="301"/>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SUM('（別紙2-1）4月1日～4月30日'!D90:AG90,'（別紙2-5）5月1日～5月31日'!D90:AH90)</f>
        <v>0</v>
      </c>
      <c r="AK90" s="112" t="str">
        <f t="shared" si="3"/>
        <v/>
      </c>
      <c r="AL90" s="236" t="str">
        <f t="shared" si="4"/>
        <v/>
      </c>
      <c r="AM90" s="236"/>
    </row>
    <row r="91" spans="1:39" s="112" customFormat="1" ht="30" customHeight="1" x14ac:dyDescent="0.4">
      <c r="A91" s="35">
        <v>78</v>
      </c>
      <c r="B91" s="288"/>
      <c r="C91" s="126"/>
      <c r="D91" s="222"/>
      <c r="E91" s="300"/>
      <c r="F91" s="301"/>
      <c r="G91" s="300"/>
      <c r="H91" s="301"/>
      <c r="I91" s="223"/>
      <c r="J91" s="301"/>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SUM('（別紙2-1）4月1日～4月30日'!D91:AG91,'（別紙2-5）5月1日～5月31日'!D91:AH91)</f>
        <v>0</v>
      </c>
      <c r="AK91" s="112" t="str">
        <f t="shared" si="3"/>
        <v/>
      </c>
      <c r="AL91" s="236" t="str">
        <f t="shared" si="4"/>
        <v/>
      </c>
      <c r="AM91" s="236"/>
    </row>
    <row r="92" spans="1:39" s="112" customFormat="1" ht="30" customHeight="1" x14ac:dyDescent="0.4">
      <c r="A92" s="35">
        <v>79</v>
      </c>
      <c r="B92" s="288"/>
      <c r="C92" s="126"/>
      <c r="D92" s="222"/>
      <c r="E92" s="300"/>
      <c r="F92" s="301"/>
      <c r="G92" s="300"/>
      <c r="H92" s="301"/>
      <c r="I92" s="223"/>
      <c r="J92" s="301"/>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SUM('（別紙2-1）4月1日～4月30日'!D92:AG92,'（別紙2-5）5月1日～5月31日'!D92:AH92)</f>
        <v>0</v>
      </c>
      <c r="AK92" s="112" t="str">
        <f t="shared" si="3"/>
        <v/>
      </c>
      <c r="AL92" s="236" t="str">
        <f t="shared" si="4"/>
        <v/>
      </c>
      <c r="AM92" s="236"/>
    </row>
    <row r="93" spans="1:39" s="112" customFormat="1" ht="30" customHeight="1" thickBot="1" x14ac:dyDescent="0.45">
      <c r="A93" s="35">
        <v>80</v>
      </c>
      <c r="B93" s="289"/>
      <c r="C93" s="129"/>
      <c r="D93" s="222"/>
      <c r="E93" s="300"/>
      <c r="F93" s="301"/>
      <c r="G93" s="300"/>
      <c r="H93" s="301"/>
      <c r="I93" s="223"/>
      <c r="J93" s="301"/>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SUM('（別紙2-1）4月1日～4月30日'!D93:AG93,'（別紙2-5）5月1日～5月31日'!D93:AH93)</f>
        <v>0</v>
      </c>
      <c r="AK93" s="112" t="str">
        <f t="shared" si="3"/>
        <v/>
      </c>
      <c r="AL93" s="236" t="str">
        <f t="shared" si="4"/>
        <v/>
      </c>
      <c r="AM93" s="236"/>
    </row>
    <row r="94" spans="1:39" s="112" customFormat="1" ht="30" customHeight="1" x14ac:dyDescent="0.4">
      <c r="A94" s="71">
        <v>81</v>
      </c>
      <c r="B94" s="290"/>
      <c r="C94" s="130"/>
      <c r="D94" s="227"/>
      <c r="E94" s="302"/>
      <c r="F94" s="303"/>
      <c r="G94" s="302"/>
      <c r="H94" s="303"/>
      <c r="I94" s="228"/>
      <c r="J94" s="303"/>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SUM('（別紙2-1）4月1日～4月30日'!D94:AG94,'（別紙2-5）5月1日～5月31日'!D94:AH94)</f>
        <v>0</v>
      </c>
      <c r="AK94" s="112" t="str">
        <f t="shared" si="3"/>
        <v/>
      </c>
      <c r="AL94" s="236" t="str">
        <f t="shared" si="4"/>
        <v/>
      </c>
      <c r="AM94" s="236"/>
    </row>
    <row r="95" spans="1:39" s="112" customFormat="1" ht="30" customHeight="1" x14ac:dyDescent="0.4">
      <c r="A95" s="35">
        <v>82</v>
      </c>
      <c r="B95" s="288"/>
      <c r="C95" s="126"/>
      <c r="D95" s="222"/>
      <c r="E95" s="300"/>
      <c r="F95" s="301"/>
      <c r="G95" s="300"/>
      <c r="H95" s="301"/>
      <c r="I95" s="223"/>
      <c r="J95" s="301"/>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SUM('（別紙2-1）4月1日～4月30日'!D95:AG95,'（別紙2-5）5月1日～5月31日'!D95:AH95)</f>
        <v>0</v>
      </c>
      <c r="AK95" s="112" t="str">
        <f t="shared" si="3"/>
        <v/>
      </c>
      <c r="AL95" s="236" t="str">
        <f t="shared" si="4"/>
        <v/>
      </c>
      <c r="AM95" s="236"/>
    </row>
    <row r="96" spans="1:39" s="112" customFormat="1" ht="30" customHeight="1" x14ac:dyDescent="0.4">
      <c r="A96" s="35">
        <v>83</v>
      </c>
      <c r="B96" s="288"/>
      <c r="C96" s="126"/>
      <c r="D96" s="222"/>
      <c r="E96" s="300"/>
      <c r="F96" s="301"/>
      <c r="G96" s="300"/>
      <c r="H96" s="301"/>
      <c r="I96" s="223"/>
      <c r="J96" s="301"/>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SUM('（別紙2-1）4月1日～4月30日'!D96:AG96,'（別紙2-5）5月1日～5月31日'!D96:AH96)</f>
        <v>0</v>
      </c>
      <c r="AK96" s="112" t="str">
        <f t="shared" si="3"/>
        <v/>
      </c>
      <c r="AL96" s="236" t="str">
        <f t="shared" si="4"/>
        <v/>
      </c>
      <c r="AM96" s="236"/>
    </row>
    <row r="97" spans="1:39" s="112" customFormat="1" ht="30" customHeight="1" x14ac:dyDescent="0.4">
      <c r="A97" s="35">
        <v>84</v>
      </c>
      <c r="B97" s="288"/>
      <c r="C97" s="126"/>
      <c r="D97" s="222"/>
      <c r="E97" s="300"/>
      <c r="F97" s="301"/>
      <c r="G97" s="300"/>
      <c r="H97" s="301"/>
      <c r="I97" s="223"/>
      <c r="J97" s="301"/>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SUM('（別紙2-1）4月1日～4月30日'!D97:AG97,'（別紙2-5）5月1日～5月31日'!D97:AH97)</f>
        <v>0</v>
      </c>
      <c r="AK97" s="112" t="str">
        <f t="shared" si="3"/>
        <v/>
      </c>
      <c r="AL97" s="236" t="str">
        <f t="shared" si="4"/>
        <v/>
      </c>
      <c r="AM97" s="236"/>
    </row>
    <row r="98" spans="1:39" s="112" customFormat="1" ht="30" customHeight="1" thickBot="1" x14ac:dyDescent="0.45">
      <c r="A98" s="37">
        <v>85</v>
      </c>
      <c r="B98" s="289"/>
      <c r="C98" s="129"/>
      <c r="D98" s="211"/>
      <c r="E98" s="297"/>
      <c r="F98" s="298"/>
      <c r="G98" s="297"/>
      <c r="H98" s="298"/>
      <c r="I98" s="212"/>
      <c r="J98" s="298"/>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SUM('（別紙2-1）4月1日～4月30日'!D98:AG98,'（別紙2-5）5月1日～5月31日'!D98:AH98)</f>
        <v>0</v>
      </c>
      <c r="AK98" s="112" t="str">
        <f t="shared" si="3"/>
        <v/>
      </c>
      <c r="AL98" s="236" t="str">
        <f t="shared" si="4"/>
        <v/>
      </c>
      <c r="AM98" s="236"/>
    </row>
    <row r="99" spans="1:39" s="112" customFormat="1" ht="30" customHeight="1" x14ac:dyDescent="0.4">
      <c r="A99" s="64">
        <v>86</v>
      </c>
      <c r="B99" s="290"/>
      <c r="C99" s="130"/>
      <c r="D99" s="232"/>
      <c r="E99" s="304"/>
      <c r="F99" s="305"/>
      <c r="G99" s="304"/>
      <c r="H99" s="305"/>
      <c r="I99" s="233"/>
      <c r="J99" s="305"/>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SUM('（別紙2-1）4月1日～4月30日'!D99:AG99,'（別紙2-5）5月1日～5月31日'!D99:AH99)</f>
        <v>0</v>
      </c>
      <c r="AK99" s="112" t="str">
        <f t="shared" si="3"/>
        <v/>
      </c>
      <c r="AL99" s="236" t="str">
        <f t="shared" si="4"/>
        <v/>
      </c>
      <c r="AM99" s="236"/>
    </row>
    <row r="100" spans="1:39" s="112" customFormat="1" ht="30" customHeight="1" x14ac:dyDescent="0.4">
      <c r="A100" s="35">
        <v>87</v>
      </c>
      <c r="B100" s="288"/>
      <c r="C100" s="126"/>
      <c r="D100" s="222"/>
      <c r="E100" s="300"/>
      <c r="F100" s="301"/>
      <c r="G100" s="300"/>
      <c r="H100" s="301"/>
      <c r="I100" s="223"/>
      <c r="J100" s="301"/>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SUM('（別紙2-1）4月1日～4月30日'!D100:AG100,'（別紙2-5）5月1日～5月31日'!D100:AH100)</f>
        <v>0</v>
      </c>
      <c r="AK100" s="112" t="str">
        <f t="shared" si="3"/>
        <v/>
      </c>
      <c r="AL100" s="236" t="str">
        <f t="shared" si="4"/>
        <v/>
      </c>
      <c r="AM100" s="236"/>
    </row>
    <row r="101" spans="1:39" s="112" customFormat="1" ht="30" customHeight="1" x14ac:dyDescent="0.4">
      <c r="A101" s="35">
        <v>88</v>
      </c>
      <c r="B101" s="288"/>
      <c r="C101" s="126"/>
      <c r="D101" s="222"/>
      <c r="E101" s="300"/>
      <c r="F101" s="301"/>
      <c r="G101" s="300"/>
      <c r="H101" s="301"/>
      <c r="I101" s="223"/>
      <c r="J101" s="301"/>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SUM('（別紙2-1）4月1日～4月30日'!D101:AG101,'（別紙2-5）5月1日～5月31日'!D101:AH101)</f>
        <v>0</v>
      </c>
      <c r="AK101" s="112" t="str">
        <f t="shared" si="3"/>
        <v/>
      </c>
      <c r="AL101" s="236" t="str">
        <f t="shared" si="4"/>
        <v/>
      </c>
      <c r="AM101" s="236"/>
    </row>
    <row r="102" spans="1:39" s="112" customFormat="1" ht="30" customHeight="1" x14ac:dyDescent="0.4">
      <c r="A102" s="35">
        <v>89</v>
      </c>
      <c r="B102" s="288"/>
      <c r="C102" s="126"/>
      <c r="D102" s="222"/>
      <c r="E102" s="300"/>
      <c r="F102" s="301"/>
      <c r="G102" s="300"/>
      <c r="H102" s="301"/>
      <c r="I102" s="223"/>
      <c r="J102" s="301"/>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SUM('（別紙2-1）4月1日～4月30日'!D102:AG102,'（別紙2-5）5月1日～5月31日'!D102:AH102)</f>
        <v>0</v>
      </c>
      <c r="AK102" s="112" t="str">
        <f t="shared" si="3"/>
        <v/>
      </c>
      <c r="AL102" s="236" t="str">
        <f t="shared" si="4"/>
        <v/>
      </c>
      <c r="AM102" s="236"/>
    </row>
    <row r="103" spans="1:39" s="112" customFormat="1" ht="30" customHeight="1" thickBot="1" x14ac:dyDescent="0.45">
      <c r="A103" s="35">
        <v>90</v>
      </c>
      <c r="B103" s="289"/>
      <c r="C103" s="129"/>
      <c r="D103" s="222"/>
      <c r="E103" s="300"/>
      <c r="F103" s="301"/>
      <c r="G103" s="300"/>
      <c r="H103" s="301"/>
      <c r="I103" s="223"/>
      <c r="J103" s="301"/>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SUM('（別紙2-1）4月1日～4月30日'!D103:AG103,'（別紙2-5）5月1日～5月31日'!D103:AH103)</f>
        <v>0</v>
      </c>
      <c r="AK103" s="112" t="str">
        <f t="shared" si="3"/>
        <v/>
      </c>
      <c r="AL103" s="236" t="str">
        <f t="shared" si="4"/>
        <v/>
      </c>
      <c r="AM103" s="236"/>
    </row>
    <row r="104" spans="1:39" s="112" customFormat="1" ht="30" customHeight="1" x14ac:dyDescent="0.4">
      <c r="A104" s="71">
        <v>91</v>
      </c>
      <c r="B104" s="290"/>
      <c r="C104" s="130"/>
      <c r="D104" s="227"/>
      <c r="E104" s="302"/>
      <c r="F104" s="303"/>
      <c r="G104" s="302"/>
      <c r="H104" s="303"/>
      <c r="I104" s="228"/>
      <c r="J104" s="303"/>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SUM('（別紙2-1）4月1日～4月30日'!D104:AG104,'（別紙2-5）5月1日～5月31日'!D104:AH104)</f>
        <v>0</v>
      </c>
      <c r="AK104" s="112" t="str">
        <f t="shared" si="3"/>
        <v/>
      </c>
      <c r="AL104" s="236" t="str">
        <f t="shared" si="4"/>
        <v/>
      </c>
      <c r="AM104" s="236"/>
    </row>
    <row r="105" spans="1:39" s="112" customFormat="1" ht="30" customHeight="1" x14ac:dyDescent="0.4">
      <c r="A105" s="35">
        <v>92</v>
      </c>
      <c r="B105" s="288"/>
      <c r="C105" s="126"/>
      <c r="D105" s="222"/>
      <c r="E105" s="300"/>
      <c r="F105" s="301"/>
      <c r="G105" s="300"/>
      <c r="H105" s="301"/>
      <c r="I105" s="223"/>
      <c r="J105" s="301"/>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SUM('（別紙2-1）4月1日～4月30日'!D105:AG105,'（別紙2-5）5月1日～5月31日'!D105:AH105)</f>
        <v>0</v>
      </c>
      <c r="AK105" s="112" t="str">
        <f t="shared" si="3"/>
        <v/>
      </c>
      <c r="AL105" s="236" t="str">
        <f t="shared" si="4"/>
        <v/>
      </c>
      <c r="AM105" s="236"/>
    </row>
    <row r="106" spans="1:39" s="112" customFormat="1" ht="30" customHeight="1" x14ac:dyDescent="0.4">
      <c r="A106" s="35">
        <v>93</v>
      </c>
      <c r="B106" s="288"/>
      <c r="C106" s="126"/>
      <c r="D106" s="222"/>
      <c r="E106" s="300"/>
      <c r="F106" s="301"/>
      <c r="G106" s="300"/>
      <c r="H106" s="301"/>
      <c r="I106" s="223"/>
      <c r="J106" s="301"/>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SUM('（別紙2-1）4月1日～4月30日'!D106:AG106,'（別紙2-5）5月1日～5月31日'!D106:AH106)</f>
        <v>0</v>
      </c>
      <c r="AK106" s="112" t="str">
        <f t="shared" si="3"/>
        <v/>
      </c>
      <c r="AL106" s="236" t="str">
        <f t="shared" si="4"/>
        <v/>
      </c>
      <c r="AM106" s="236"/>
    </row>
    <row r="107" spans="1:39" s="112" customFormat="1" ht="30" customHeight="1" x14ac:dyDescent="0.4">
      <c r="A107" s="35">
        <v>94</v>
      </c>
      <c r="B107" s="288"/>
      <c r="C107" s="126"/>
      <c r="D107" s="222"/>
      <c r="E107" s="300"/>
      <c r="F107" s="301"/>
      <c r="G107" s="300"/>
      <c r="H107" s="301"/>
      <c r="I107" s="223"/>
      <c r="J107" s="301"/>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SUM('（別紙2-1）4月1日～4月30日'!D107:AG107,'（別紙2-5）5月1日～5月31日'!D107:AH107)</f>
        <v>0</v>
      </c>
      <c r="AK107" s="112" t="str">
        <f t="shared" si="3"/>
        <v/>
      </c>
      <c r="AL107" s="236" t="str">
        <f t="shared" si="4"/>
        <v/>
      </c>
      <c r="AM107" s="236"/>
    </row>
    <row r="108" spans="1:39" s="112" customFormat="1" ht="30" customHeight="1" thickBot="1" x14ac:dyDescent="0.45">
      <c r="A108" s="37">
        <v>95</v>
      </c>
      <c r="B108" s="289"/>
      <c r="C108" s="129"/>
      <c r="D108" s="211"/>
      <c r="E108" s="297"/>
      <c r="F108" s="298"/>
      <c r="G108" s="297"/>
      <c r="H108" s="298"/>
      <c r="I108" s="212"/>
      <c r="J108" s="298"/>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SUM('（別紙2-1）4月1日～4月30日'!D108:AG108,'（別紙2-5）5月1日～5月31日'!D108:AH108)</f>
        <v>0</v>
      </c>
      <c r="AK108" s="112" t="str">
        <f t="shared" si="3"/>
        <v/>
      </c>
      <c r="AL108" s="236" t="str">
        <f t="shared" si="4"/>
        <v/>
      </c>
      <c r="AM108" s="236"/>
    </row>
    <row r="109" spans="1:39" s="112" customFormat="1" ht="30" customHeight="1" x14ac:dyDescent="0.4">
      <c r="A109" s="64">
        <v>96</v>
      </c>
      <c r="B109" s="290"/>
      <c r="C109" s="130"/>
      <c r="D109" s="232"/>
      <c r="E109" s="304"/>
      <c r="F109" s="305"/>
      <c r="G109" s="304"/>
      <c r="H109" s="305"/>
      <c r="I109" s="233"/>
      <c r="J109" s="305"/>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SUM('（別紙2-1）4月1日～4月30日'!D109:AG109,'（別紙2-5）5月1日～5月31日'!D109:AH109)</f>
        <v>0</v>
      </c>
      <c r="AK109" s="112" t="str">
        <f t="shared" si="3"/>
        <v/>
      </c>
      <c r="AL109" s="236" t="str">
        <f t="shared" si="4"/>
        <v/>
      </c>
      <c r="AM109" s="236"/>
    </row>
    <row r="110" spans="1:39" s="112" customFormat="1" ht="30" customHeight="1" x14ac:dyDescent="0.4">
      <c r="A110" s="35">
        <v>97</v>
      </c>
      <c r="B110" s="288"/>
      <c r="C110" s="126"/>
      <c r="D110" s="222"/>
      <c r="E110" s="300"/>
      <c r="F110" s="301"/>
      <c r="G110" s="300"/>
      <c r="H110" s="301"/>
      <c r="I110" s="223"/>
      <c r="J110" s="301"/>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SUM('（別紙2-1）4月1日～4月30日'!D110:AG110,'（別紙2-5）5月1日～5月31日'!D110:AH110)</f>
        <v>0</v>
      </c>
      <c r="AK110" s="112" t="str">
        <f t="shared" si="3"/>
        <v/>
      </c>
      <c r="AL110" s="236" t="str">
        <f t="shared" si="4"/>
        <v/>
      </c>
      <c r="AM110" s="236"/>
    </row>
    <row r="111" spans="1:39" s="112" customFormat="1" ht="30" customHeight="1" x14ac:dyDescent="0.4">
      <c r="A111" s="35">
        <v>98</v>
      </c>
      <c r="B111" s="288"/>
      <c r="C111" s="126"/>
      <c r="D111" s="222"/>
      <c r="E111" s="300"/>
      <c r="F111" s="301"/>
      <c r="G111" s="300"/>
      <c r="H111" s="301"/>
      <c r="I111" s="223"/>
      <c r="J111" s="301"/>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SUM('（別紙2-1）4月1日～4月30日'!D111:AG111,'（別紙2-5）5月1日～5月31日'!D111:AH111)</f>
        <v>0</v>
      </c>
      <c r="AK111" s="112" t="str">
        <f t="shared" si="3"/>
        <v/>
      </c>
      <c r="AL111" s="236" t="str">
        <f t="shared" si="4"/>
        <v/>
      </c>
      <c r="AM111" s="236"/>
    </row>
    <row r="112" spans="1:39" s="112" customFormat="1" ht="30" customHeight="1" x14ac:dyDescent="0.4">
      <c r="A112" s="35">
        <v>99</v>
      </c>
      <c r="B112" s="288"/>
      <c r="C112" s="126"/>
      <c r="D112" s="222"/>
      <c r="E112" s="300"/>
      <c r="F112" s="301"/>
      <c r="G112" s="300"/>
      <c r="H112" s="301"/>
      <c r="I112" s="223"/>
      <c r="J112" s="301"/>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SUM('（別紙2-1）4月1日～4月30日'!D112:AG112,'（別紙2-5）5月1日～5月31日'!D112:AH112)</f>
        <v>0</v>
      </c>
      <c r="AK112" s="112" t="str">
        <f t="shared" si="3"/>
        <v/>
      </c>
      <c r="AL112" s="236" t="str">
        <f t="shared" si="4"/>
        <v/>
      </c>
      <c r="AM112" s="236"/>
    </row>
    <row r="113" spans="1:39" s="112" customFormat="1" ht="30" customHeight="1" thickBot="1" x14ac:dyDescent="0.45">
      <c r="A113" s="35">
        <v>100</v>
      </c>
      <c r="B113" s="289"/>
      <c r="C113" s="129"/>
      <c r="D113" s="222"/>
      <c r="E113" s="300"/>
      <c r="F113" s="301"/>
      <c r="G113" s="300"/>
      <c r="H113" s="301"/>
      <c r="I113" s="223"/>
      <c r="J113" s="301"/>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SUM('（別紙2-1）4月1日～4月30日'!D113:AG113,'（別紙2-5）5月1日～5月31日'!D113:AH113)</f>
        <v>0</v>
      </c>
      <c r="AK113" s="112" t="str">
        <f t="shared" si="3"/>
        <v/>
      </c>
      <c r="AL113" s="236" t="str">
        <f t="shared" si="4"/>
        <v/>
      </c>
      <c r="AM113" s="236"/>
    </row>
    <row r="114" spans="1:39" s="112" customFormat="1" ht="30" customHeight="1" x14ac:dyDescent="0.4">
      <c r="A114" s="71">
        <v>101</v>
      </c>
      <c r="B114" s="290"/>
      <c r="C114" s="130"/>
      <c r="D114" s="227"/>
      <c r="E114" s="302"/>
      <c r="F114" s="303"/>
      <c r="G114" s="302"/>
      <c r="H114" s="303"/>
      <c r="I114" s="228"/>
      <c r="J114" s="303"/>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SUM('（別紙2-1）4月1日～4月30日'!D114:AG114,'（別紙2-5）5月1日～5月31日'!D114:AH114)</f>
        <v>0</v>
      </c>
      <c r="AK114" s="112" t="str">
        <f t="shared" si="3"/>
        <v/>
      </c>
      <c r="AL114" s="236" t="str">
        <f t="shared" si="4"/>
        <v/>
      </c>
      <c r="AM114" s="236"/>
    </row>
    <row r="115" spans="1:39" s="112" customFormat="1" ht="30" customHeight="1" x14ac:dyDescent="0.4">
      <c r="A115" s="35">
        <v>102</v>
      </c>
      <c r="B115" s="288"/>
      <c r="C115" s="126"/>
      <c r="D115" s="222"/>
      <c r="E115" s="300"/>
      <c r="F115" s="301"/>
      <c r="G115" s="300"/>
      <c r="H115" s="301"/>
      <c r="I115" s="223"/>
      <c r="J115" s="301"/>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SUM('（別紙2-1）4月1日～4月30日'!D115:AG115,'（別紙2-5）5月1日～5月31日'!D115:AH115)</f>
        <v>0</v>
      </c>
      <c r="AK115" s="112" t="str">
        <f t="shared" si="3"/>
        <v/>
      </c>
      <c r="AL115" s="236" t="str">
        <f t="shared" si="4"/>
        <v/>
      </c>
      <c r="AM115" s="236"/>
    </row>
    <row r="116" spans="1:39" s="112" customFormat="1" ht="30" customHeight="1" x14ac:dyDescent="0.4">
      <c r="A116" s="35">
        <v>103</v>
      </c>
      <c r="B116" s="288"/>
      <c r="C116" s="126"/>
      <c r="D116" s="222"/>
      <c r="E116" s="300"/>
      <c r="F116" s="301"/>
      <c r="G116" s="300"/>
      <c r="H116" s="301"/>
      <c r="I116" s="223"/>
      <c r="J116" s="301"/>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SUM('（別紙2-1）4月1日～4月30日'!D116:AG116,'（別紙2-5）5月1日～5月31日'!D116:AH116)</f>
        <v>0</v>
      </c>
      <c r="AK116" s="112" t="str">
        <f t="shared" si="3"/>
        <v/>
      </c>
      <c r="AL116" s="236" t="str">
        <f t="shared" si="4"/>
        <v/>
      </c>
      <c r="AM116" s="236"/>
    </row>
    <row r="117" spans="1:39" s="112" customFormat="1" ht="30" customHeight="1" x14ac:dyDescent="0.4">
      <c r="A117" s="35">
        <v>104</v>
      </c>
      <c r="B117" s="288"/>
      <c r="C117" s="126"/>
      <c r="D117" s="222"/>
      <c r="E117" s="300"/>
      <c r="F117" s="301"/>
      <c r="G117" s="300"/>
      <c r="H117" s="301"/>
      <c r="I117" s="223"/>
      <c r="J117" s="301"/>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SUM('（別紙2-1）4月1日～4月30日'!D117:AG117,'（別紙2-5）5月1日～5月31日'!D117:AH117)</f>
        <v>0</v>
      </c>
      <c r="AK117" s="112" t="str">
        <f t="shared" si="3"/>
        <v/>
      </c>
      <c r="AL117" s="236" t="str">
        <f t="shared" si="4"/>
        <v/>
      </c>
      <c r="AM117" s="236"/>
    </row>
    <row r="118" spans="1:39" s="112" customFormat="1" ht="30" customHeight="1" thickBot="1" x14ac:dyDescent="0.45">
      <c r="A118" s="37">
        <v>105</v>
      </c>
      <c r="B118" s="291"/>
      <c r="C118" s="129"/>
      <c r="D118" s="211"/>
      <c r="E118" s="297"/>
      <c r="F118" s="298"/>
      <c r="G118" s="297"/>
      <c r="H118" s="298"/>
      <c r="I118" s="212"/>
      <c r="J118" s="298"/>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SUM('（別紙2-1）4月1日～4月30日'!D118:AG118,'（別紙2-5）5月1日～5月31日'!D118:AH118)</f>
        <v>0</v>
      </c>
      <c r="AK118" s="112" t="str">
        <f t="shared" si="3"/>
        <v/>
      </c>
      <c r="AL118" s="236" t="str">
        <f t="shared" si="4"/>
        <v/>
      </c>
      <c r="AM118" s="236"/>
    </row>
    <row r="119" spans="1:39" s="112" customFormat="1" ht="30" customHeight="1" x14ac:dyDescent="0.4">
      <c r="A119" s="64">
        <v>106</v>
      </c>
      <c r="B119" s="288"/>
      <c r="C119" s="130"/>
      <c r="D119" s="232"/>
      <c r="E119" s="304"/>
      <c r="F119" s="305"/>
      <c r="G119" s="304"/>
      <c r="H119" s="305"/>
      <c r="I119" s="233"/>
      <c r="J119" s="305"/>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SUM('（別紙2-1）4月1日～4月30日'!D119:AG119,'（別紙2-5）5月1日～5月31日'!D119:AH119)</f>
        <v>0</v>
      </c>
      <c r="AK119" s="112" t="str">
        <f t="shared" si="3"/>
        <v/>
      </c>
      <c r="AL119" s="236" t="str">
        <f t="shared" si="4"/>
        <v/>
      </c>
      <c r="AM119" s="236"/>
    </row>
    <row r="120" spans="1:39" s="112" customFormat="1" ht="30" customHeight="1" x14ac:dyDescent="0.4">
      <c r="A120" s="35">
        <v>107</v>
      </c>
      <c r="B120" s="288"/>
      <c r="C120" s="126"/>
      <c r="D120" s="222"/>
      <c r="E120" s="300"/>
      <c r="F120" s="301"/>
      <c r="G120" s="300"/>
      <c r="H120" s="301"/>
      <c r="I120" s="223"/>
      <c r="J120" s="301"/>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SUM('（別紙2-1）4月1日～4月30日'!D120:AG120,'（別紙2-5）5月1日～5月31日'!D120:AH120)</f>
        <v>0</v>
      </c>
      <c r="AK120" s="112" t="str">
        <f t="shared" si="3"/>
        <v/>
      </c>
      <c r="AL120" s="236" t="str">
        <f t="shared" si="4"/>
        <v/>
      </c>
      <c r="AM120" s="236"/>
    </row>
    <row r="121" spans="1:39" s="112" customFormat="1" ht="30" customHeight="1" x14ac:dyDescent="0.4">
      <c r="A121" s="35">
        <v>108</v>
      </c>
      <c r="B121" s="288"/>
      <c r="C121" s="126"/>
      <c r="D121" s="222"/>
      <c r="E121" s="300"/>
      <c r="F121" s="301"/>
      <c r="G121" s="300"/>
      <c r="H121" s="301"/>
      <c r="I121" s="223"/>
      <c r="J121" s="301"/>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SUM('（別紙2-1）4月1日～4月30日'!D121:AG121,'（別紙2-5）5月1日～5月31日'!D121:AH121)</f>
        <v>0</v>
      </c>
      <c r="AK121" s="112" t="str">
        <f t="shared" si="3"/>
        <v/>
      </c>
      <c r="AL121" s="236" t="str">
        <f t="shared" si="4"/>
        <v/>
      </c>
      <c r="AM121" s="236"/>
    </row>
    <row r="122" spans="1:39" s="112" customFormat="1" ht="30" customHeight="1" x14ac:dyDescent="0.4">
      <c r="A122" s="35">
        <v>109</v>
      </c>
      <c r="B122" s="288"/>
      <c r="C122" s="126"/>
      <c r="D122" s="222"/>
      <c r="E122" s="300"/>
      <c r="F122" s="301"/>
      <c r="G122" s="300"/>
      <c r="H122" s="301"/>
      <c r="I122" s="223"/>
      <c r="J122" s="301"/>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SUM('（別紙2-1）4月1日～4月30日'!D122:AG122,'（別紙2-5）5月1日～5月31日'!D122:AH122)</f>
        <v>0</v>
      </c>
      <c r="AK122" s="112" t="str">
        <f t="shared" si="3"/>
        <v/>
      </c>
      <c r="AL122" s="236" t="str">
        <f t="shared" si="4"/>
        <v/>
      </c>
      <c r="AM122" s="236"/>
    </row>
    <row r="123" spans="1:39" s="112" customFormat="1" ht="30" customHeight="1" thickBot="1" x14ac:dyDescent="0.45">
      <c r="A123" s="35">
        <v>110</v>
      </c>
      <c r="B123" s="289"/>
      <c r="C123" s="129"/>
      <c r="D123" s="222"/>
      <c r="E123" s="300"/>
      <c r="F123" s="301"/>
      <c r="G123" s="300"/>
      <c r="H123" s="301"/>
      <c r="I123" s="223"/>
      <c r="J123" s="301"/>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SUM('（別紙2-1）4月1日～4月30日'!D123:AG123,'（別紙2-5）5月1日～5月31日'!D123:AH123)</f>
        <v>0</v>
      </c>
      <c r="AK123" s="112" t="str">
        <f t="shared" si="3"/>
        <v/>
      </c>
      <c r="AL123" s="236" t="str">
        <f t="shared" si="4"/>
        <v/>
      </c>
      <c r="AM123" s="236"/>
    </row>
    <row r="124" spans="1:39" s="112" customFormat="1" ht="30" customHeight="1" x14ac:dyDescent="0.4">
      <c r="A124" s="71">
        <v>111</v>
      </c>
      <c r="B124" s="290"/>
      <c r="C124" s="130"/>
      <c r="D124" s="227"/>
      <c r="E124" s="302"/>
      <c r="F124" s="303"/>
      <c r="G124" s="302"/>
      <c r="H124" s="303"/>
      <c r="I124" s="228"/>
      <c r="J124" s="303"/>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SUM('（別紙2-1）4月1日～4月30日'!D124:AG124,'（別紙2-5）5月1日～5月31日'!D124:AH124)</f>
        <v>0</v>
      </c>
      <c r="AK124" s="112" t="str">
        <f t="shared" si="3"/>
        <v/>
      </c>
      <c r="AL124" s="236" t="str">
        <f t="shared" si="4"/>
        <v/>
      </c>
      <c r="AM124" s="236"/>
    </row>
    <row r="125" spans="1:39" s="112" customFormat="1" ht="30" customHeight="1" x14ac:dyDescent="0.4">
      <c r="A125" s="35">
        <v>112</v>
      </c>
      <c r="B125" s="288"/>
      <c r="C125" s="126"/>
      <c r="D125" s="222"/>
      <c r="E125" s="300"/>
      <c r="F125" s="301"/>
      <c r="G125" s="300"/>
      <c r="H125" s="301"/>
      <c r="I125" s="223"/>
      <c r="J125" s="301"/>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SUM('（別紙2-1）4月1日～4月30日'!D125:AG125,'（別紙2-5）5月1日～5月31日'!D125:AH125)</f>
        <v>0</v>
      </c>
      <c r="AK125" s="112" t="str">
        <f t="shared" si="3"/>
        <v/>
      </c>
      <c r="AL125" s="236" t="str">
        <f t="shared" si="4"/>
        <v/>
      </c>
      <c r="AM125" s="236"/>
    </row>
    <row r="126" spans="1:39" s="112" customFormat="1" ht="30" customHeight="1" x14ac:dyDescent="0.4">
      <c r="A126" s="35">
        <v>113</v>
      </c>
      <c r="B126" s="288"/>
      <c r="C126" s="126"/>
      <c r="D126" s="222"/>
      <c r="E126" s="300"/>
      <c r="F126" s="301"/>
      <c r="G126" s="300"/>
      <c r="H126" s="301"/>
      <c r="I126" s="223"/>
      <c r="J126" s="301"/>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SUM('（別紙2-1）4月1日～4月30日'!D126:AG126,'（別紙2-5）5月1日～5月31日'!D126:AH126)</f>
        <v>0</v>
      </c>
      <c r="AK126" s="112" t="str">
        <f t="shared" si="3"/>
        <v/>
      </c>
      <c r="AL126" s="236" t="str">
        <f t="shared" si="4"/>
        <v/>
      </c>
      <c r="AM126" s="236"/>
    </row>
    <row r="127" spans="1:39" s="112" customFormat="1" ht="30" customHeight="1" x14ac:dyDescent="0.4">
      <c r="A127" s="35">
        <v>114</v>
      </c>
      <c r="B127" s="288"/>
      <c r="C127" s="126"/>
      <c r="D127" s="222"/>
      <c r="E127" s="300"/>
      <c r="F127" s="301"/>
      <c r="G127" s="300"/>
      <c r="H127" s="301"/>
      <c r="I127" s="223"/>
      <c r="J127" s="301"/>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SUM('（別紙2-1）4月1日～4月30日'!D127:AG127,'（別紙2-5）5月1日～5月31日'!D127:AH127)</f>
        <v>0</v>
      </c>
      <c r="AK127" s="112" t="str">
        <f t="shared" si="3"/>
        <v/>
      </c>
      <c r="AL127" s="236" t="str">
        <f t="shared" si="4"/>
        <v/>
      </c>
      <c r="AM127" s="236"/>
    </row>
    <row r="128" spans="1:39" s="112" customFormat="1" ht="30" customHeight="1" thickBot="1" x14ac:dyDescent="0.45">
      <c r="A128" s="37">
        <v>115</v>
      </c>
      <c r="B128" s="289"/>
      <c r="C128" s="129"/>
      <c r="D128" s="211"/>
      <c r="E128" s="297"/>
      <c r="F128" s="298"/>
      <c r="G128" s="297"/>
      <c r="H128" s="298"/>
      <c r="I128" s="212"/>
      <c r="J128" s="298"/>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SUM('（別紙2-1）4月1日～4月30日'!D128:AG128,'（別紙2-5）5月1日～5月31日'!D128:AH128)</f>
        <v>0</v>
      </c>
      <c r="AK128" s="112" t="str">
        <f t="shared" si="3"/>
        <v/>
      </c>
      <c r="AL128" s="236" t="str">
        <f t="shared" si="4"/>
        <v/>
      </c>
      <c r="AM128" s="236"/>
    </row>
    <row r="129" spans="1:39" s="112" customFormat="1" ht="30" customHeight="1" x14ac:dyDescent="0.4">
      <c r="A129" s="64">
        <v>116</v>
      </c>
      <c r="B129" s="290"/>
      <c r="C129" s="130"/>
      <c r="D129" s="232"/>
      <c r="E129" s="304"/>
      <c r="F129" s="305"/>
      <c r="G129" s="304"/>
      <c r="H129" s="305"/>
      <c r="I129" s="233"/>
      <c r="J129" s="305"/>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SUM('（別紙2-1）4月1日～4月30日'!D129:AG129,'（別紙2-5）5月1日～5月31日'!D129:AH129)</f>
        <v>0</v>
      </c>
      <c r="AK129" s="112" t="str">
        <f t="shared" si="3"/>
        <v/>
      </c>
      <c r="AL129" s="236" t="str">
        <f t="shared" si="4"/>
        <v/>
      </c>
      <c r="AM129" s="236"/>
    </row>
    <row r="130" spans="1:39" s="112" customFormat="1" ht="30" customHeight="1" x14ac:dyDescent="0.4">
      <c r="A130" s="35">
        <v>117</v>
      </c>
      <c r="B130" s="288"/>
      <c r="C130" s="126"/>
      <c r="D130" s="222"/>
      <c r="E130" s="300"/>
      <c r="F130" s="301"/>
      <c r="G130" s="300"/>
      <c r="H130" s="301"/>
      <c r="I130" s="223"/>
      <c r="J130" s="301"/>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SUM('（別紙2-1）4月1日～4月30日'!D130:AG130,'（別紙2-5）5月1日～5月31日'!D130:AH130)</f>
        <v>0</v>
      </c>
      <c r="AK130" s="112" t="str">
        <f t="shared" si="3"/>
        <v/>
      </c>
      <c r="AL130" s="236" t="str">
        <f t="shared" si="4"/>
        <v/>
      </c>
      <c r="AM130" s="236"/>
    </row>
    <row r="131" spans="1:39" s="112" customFormat="1" ht="30" customHeight="1" x14ac:dyDescent="0.4">
      <c r="A131" s="35">
        <v>118</v>
      </c>
      <c r="B131" s="288"/>
      <c r="C131" s="126"/>
      <c r="D131" s="222"/>
      <c r="E131" s="300"/>
      <c r="F131" s="301"/>
      <c r="G131" s="300"/>
      <c r="H131" s="301"/>
      <c r="I131" s="223"/>
      <c r="J131" s="301"/>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SUM('（別紙2-1）4月1日～4月30日'!D131:AG131,'（別紙2-5）5月1日～5月31日'!D131:AH131)</f>
        <v>0</v>
      </c>
      <c r="AK131" s="112" t="str">
        <f t="shared" si="3"/>
        <v/>
      </c>
      <c r="AL131" s="236" t="str">
        <f t="shared" si="4"/>
        <v/>
      </c>
      <c r="AM131" s="236"/>
    </row>
    <row r="132" spans="1:39" s="112" customFormat="1" ht="30" customHeight="1" x14ac:dyDescent="0.4">
      <c r="A132" s="35">
        <v>119</v>
      </c>
      <c r="B132" s="288"/>
      <c r="C132" s="126"/>
      <c r="D132" s="222"/>
      <c r="E132" s="300"/>
      <c r="F132" s="301"/>
      <c r="G132" s="300"/>
      <c r="H132" s="301"/>
      <c r="I132" s="223"/>
      <c r="J132" s="301"/>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SUM('（別紙2-1）4月1日～4月30日'!D132:AG132,'（別紙2-5）5月1日～5月31日'!D132:AH132)</f>
        <v>0</v>
      </c>
      <c r="AK132" s="112" t="str">
        <f t="shared" si="3"/>
        <v/>
      </c>
      <c r="AL132" s="236" t="str">
        <f t="shared" si="4"/>
        <v/>
      </c>
      <c r="AM132" s="236"/>
    </row>
    <row r="133" spans="1:39" s="112" customFormat="1" ht="30" customHeight="1" thickBot="1" x14ac:dyDescent="0.45">
      <c r="A133" s="35">
        <v>120</v>
      </c>
      <c r="B133" s="289"/>
      <c r="C133" s="129"/>
      <c r="D133" s="222"/>
      <c r="E133" s="300"/>
      <c r="F133" s="301"/>
      <c r="G133" s="300"/>
      <c r="H133" s="301"/>
      <c r="I133" s="223"/>
      <c r="J133" s="301"/>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SUM('（別紙2-1）4月1日～4月30日'!D133:AG133,'（別紙2-5）5月1日～5月31日'!D133:AH133)</f>
        <v>0</v>
      </c>
      <c r="AK133" s="112" t="str">
        <f t="shared" si="3"/>
        <v/>
      </c>
      <c r="AL133" s="236" t="str">
        <f t="shared" si="4"/>
        <v/>
      </c>
      <c r="AM133" s="236"/>
    </row>
    <row r="134" spans="1:39" s="112" customFormat="1" ht="30" customHeight="1" x14ac:dyDescent="0.4">
      <c r="A134" s="71">
        <v>121</v>
      </c>
      <c r="B134" s="290"/>
      <c r="C134" s="130"/>
      <c r="D134" s="227"/>
      <c r="E134" s="302"/>
      <c r="F134" s="303"/>
      <c r="G134" s="302"/>
      <c r="H134" s="303"/>
      <c r="I134" s="228"/>
      <c r="J134" s="303"/>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SUM('（別紙2-1）4月1日～4月30日'!D134:AG134,'（別紙2-5）5月1日～5月31日'!D134:AH134)</f>
        <v>0</v>
      </c>
      <c r="AK134" s="112" t="str">
        <f t="shared" si="3"/>
        <v/>
      </c>
      <c r="AL134" s="236" t="str">
        <f t="shared" si="4"/>
        <v/>
      </c>
      <c r="AM134" s="236"/>
    </row>
    <row r="135" spans="1:39" s="112" customFormat="1" ht="30" customHeight="1" x14ac:dyDescent="0.4">
      <c r="A135" s="35">
        <v>122</v>
      </c>
      <c r="B135" s="288"/>
      <c r="C135" s="126"/>
      <c r="D135" s="222"/>
      <c r="E135" s="300"/>
      <c r="F135" s="301"/>
      <c r="G135" s="300"/>
      <c r="H135" s="301"/>
      <c r="I135" s="223"/>
      <c r="J135" s="301"/>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SUM('（別紙2-1）4月1日～4月30日'!D135:AG135,'（別紙2-5）5月1日～5月31日'!D135:AH135)</f>
        <v>0</v>
      </c>
      <c r="AK135" s="112" t="str">
        <f t="shared" si="3"/>
        <v/>
      </c>
      <c r="AL135" s="236" t="str">
        <f t="shared" si="4"/>
        <v/>
      </c>
      <c r="AM135" s="236"/>
    </row>
    <row r="136" spans="1:39" s="112" customFormat="1" ht="30" customHeight="1" x14ac:dyDescent="0.4">
      <c r="A136" s="35">
        <v>123</v>
      </c>
      <c r="B136" s="288"/>
      <c r="C136" s="126"/>
      <c r="D136" s="222"/>
      <c r="E136" s="300"/>
      <c r="F136" s="301"/>
      <c r="G136" s="300"/>
      <c r="H136" s="301"/>
      <c r="I136" s="223"/>
      <c r="J136" s="301"/>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SUM('（別紙2-1）4月1日～4月30日'!D136:AG136,'（別紙2-5）5月1日～5月31日'!D136:AH136)</f>
        <v>0</v>
      </c>
      <c r="AK136" s="112" t="str">
        <f t="shared" si="3"/>
        <v/>
      </c>
      <c r="AL136" s="236" t="str">
        <f t="shared" si="4"/>
        <v/>
      </c>
      <c r="AM136" s="236"/>
    </row>
    <row r="137" spans="1:39" s="112" customFormat="1" ht="30" customHeight="1" x14ac:dyDescent="0.4">
      <c r="A137" s="35">
        <v>124</v>
      </c>
      <c r="B137" s="288"/>
      <c r="C137" s="126"/>
      <c r="D137" s="222"/>
      <c r="E137" s="300"/>
      <c r="F137" s="301"/>
      <c r="G137" s="300"/>
      <c r="H137" s="301"/>
      <c r="I137" s="223"/>
      <c r="J137" s="301"/>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SUM('（別紙2-1）4月1日～4月30日'!D137:AG137,'（別紙2-5）5月1日～5月31日'!D137:AH137)</f>
        <v>0</v>
      </c>
      <c r="AK137" s="112" t="str">
        <f t="shared" si="3"/>
        <v/>
      </c>
      <c r="AL137" s="236" t="str">
        <f t="shared" si="4"/>
        <v/>
      </c>
      <c r="AM137" s="236"/>
    </row>
    <row r="138" spans="1:39" s="112" customFormat="1" ht="30" customHeight="1" thickBot="1" x14ac:dyDescent="0.45">
      <c r="A138" s="37">
        <v>125</v>
      </c>
      <c r="B138" s="289"/>
      <c r="C138" s="129"/>
      <c r="D138" s="211"/>
      <c r="E138" s="297"/>
      <c r="F138" s="298"/>
      <c r="G138" s="297"/>
      <c r="H138" s="298"/>
      <c r="I138" s="212"/>
      <c r="J138" s="298"/>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SUM('（別紙2-1）4月1日～4月30日'!D138:AG138,'（別紙2-5）5月1日～5月31日'!D138:AH138)</f>
        <v>0</v>
      </c>
      <c r="AK138" s="112" t="str">
        <f t="shared" si="3"/>
        <v/>
      </c>
      <c r="AL138" s="236" t="str">
        <f t="shared" si="4"/>
        <v/>
      </c>
      <c r="AM138" s="236"/>
    </row>
    <row r="139" spans="1:39" s="112" customFormat="1" ht="30" customHeight="1" x14ac:dyDescent="0.4">
      <c r="A139" s="64">
        <v>126</v>
      </c>
      <c r="B139" s="290"/>
      <c r="C139" s="130"/>
      <c r="D139" s="232"/>
      <c r="E139" s="304"/>
      <c r="F139" s="305"/>
      <c r="G139" s="304"/>
      <c r="H139" s="305"/>
      <c r="I139" s="233"/>
      <c r="J139" s="305"/>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SUM('（別紙2-1）4月1日～4月30日'!D139:AG139,'（別紙2-5）5月1日～5月31日'!D139:AH139)</f>
        <v>0</v>
      </c>
      <c r="AK139" s="112" t="str">
        <f t="shared" si="3"/>
        <v/>
      </c>
      <c r="AL139" s="236" t="str">
        <f t="shared" si="4"/>
        <v/>
      </c>
      <c r="AM139" s="236"/>
    </row>
    <row r="140" spans="1:39" s="112" customFormat="1" ht="30" customHeight="1" x14ac:dyDescent="0.4">
      <c r="A140" s="35">
        <v>127</v>
      </c>
      <c r="B140" s="288"/>
      <c r="C140" s="126"/>
      <c r="D140" s="222"/>
      <c r="E140" s="300"/>
      <c r="F140" s="301"/>
      <c r="G140" s="300"/>
      <c r="H140" s="301"/>
      <c r="I140" s="223"/>
      <c r="J140" s="301"/>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SUM('（別紙2-1）4月1日～4月30日'!D140:AG140,'（別紙2-5）5月1日～5月31日'!D140:AH140)</f>
        <v>0</v>
      </c>
      <c r="AK140" s="112" t="str">
        <f t="shared" si="3"/>
        <v/>
      </c>
      <c r="AL140" s="236" t="str">
        <f t="shared" si="4"/>
        <v/>
      </c>
      <c r="AM140" s="236"/>
    </row>
    <row r="141" spans="1:39" s="112" customFormat="1" ht="30" customHeight="1" x14ac:dyDescent="0.4">
      <c r="A141" s="35">
        <v>128</v>
      </c>
      <c r="B141" s="288"/>
      <c r="C141" s="126"/>
      <c r="D141" s="222"/>
      <c r="E141" s="300"/>
      <c r="F141" s="301"/>
      <c r="G141" s="300"/>
      <c r="H141" s="301"/>
      <c r="I141" s="223"/>
      <c r="J141" s="301"/>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SUM('（別紙2-1）4月1日～4月30日'!D141:AG141,'（別紙2-5）5月1日～5月31日'!D141:AH141)</f>
        <v>0</v>
      </c>
      <c r="AK141" s="112" t="str">
        <f t="shared" si="3"/>
        <v/>
      </c>
      <c r="AL141" s="236" t="str">
        <f t="shared" si="4"/>
        <v/>
      </c>
      <c r="AM141" s="236"/>
    </row>
    <row r="142" spans="1:39" s="112" customFormat="1" ht="30" customHeight="1" x14ac:dyDescent="0.4">
      <c r="A142" s="35">
        <v>129</v>
      </c>
      <c r="B142" s="288"/>
      <c r="C142" s="126"/>
      <c r="D142" s="222"/>
      <c r="E142" s="300"/>
      <c r="F142" s="301"/>
      <c r="G142" s="300"/>
      <c r="H142" s="301"/>
      <c r="I142" s="223"/>
      <c r="J142" s="301"/>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SUM('（別紙2-1）4月1日～4月30日'!D142:AG142,'（別紙2-5）5月1日～5月31日'!D142:AH142)</f>
        <v>0</v>
      </c>
      <c r="AK142" s="112" t="str">
        <f t="shared" si="3"/>
        <v/>
      </c>
      <c r="AL142" s="236" t="str">
        <f t="shared" si="4"/>
        <v/>
      </c>
      <c r="AM142" s="236"/>
    </row>
    <row r="143" spans="1:39" s="112" customFormat="1" ht="30" customHeight="1" thickBot="1" x14ac:dyDescent="0.45">
      <c r="A143" s="35">
        <v>130</v>
      </c>
      <c r="B143" s="289"/>
      <c r="C143" s="129"/>
      <c r="D143" s="222"/>
      <c r="E143" s="300"/>
      <c r="F143" s="301"/>
      <c r="G143" s="300"/>
      <c r="H143" s="301"/>
      <c r="I143" s="223"/>
      <c r="J143" s="301"/>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SUM('（別紙2-1）4月1日～4月30日'!D143:AG143,'（別紙2-5）5月1日～5月31日'!D143:AH143)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290"/>
      <c r="C144" s="130"/>
      <c r="D144" s="227"/>
      <c r="E144" s="302"/>
      <c r="F144" s="303"/>
      <c r="G144" s="302"/>
      <c r="H144" s="303"/>
      <c r="I144" s="228"/>
      <c r="J144" s="303"/>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SUM('（別紙2-1）4月1日～4月30日'!D144:AG144,'（別紙2-5）5月1日～5月31日'!D144:AH144)</f>
        <v>0</v>
      </c>
      <c r="AK144" s="112" t="str">
        <f t="shared" si="5"/>
        <v/>
      </c>
      <c r="AL144" s="236" t="str">
        <f t="shared" si="6"/>
        <v/>
      </c>
      <c r="AM144" s="236"/>
    </row>
    <row r="145" spans="1:39" s="112" customFormat="1" ht="30" customHeight="1" x14ac:dyDescent="0.4">
      <c r="A145" s="35">
        <v>132</v>
      </c>
      <c r="B145" s="288"/>
      <c r="C145" s="126"/>
      <c r="D145" s="222"/>
      <c r="E145" s="300"/>
      <c r="F145" s="301"/>
      <c r="G145" s="300"/>
      <c r="H145" s="301"/>
      <c r="I145" s="223"/>
      <c r="J145" s="301"/>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SUM('（別紙2-1）4月1日～4月30日'!D145:AG145,'（別紙2-5）5月1日～5月31日'!D145:AH145)</f>
        <v>0</v>
      </c>
      <c r="AK145" s="112" t="str">
        <f t="shared" si="5"/>
        <v/>
      </c>
      <c r="AL145" s="236" t="str">
        <f t="shared" si="6"/>
        <v/>
      </c>
      <c r="AM145" s="236"/>
    </row>
    <row r="146" spans="1:39" s="112" customFormat="1" ht="30" customHeight="1" x14ac:dyDescent="0.4">
      <c r="A146" s="35">
        <v>133</v>
      </c>
      <c r="B146" s="288"/>
      <c r="C146" s="126"/>
      <c r="D146" s="222"/>
      <c r="E146" s="300"/>
      <c r="F146" s="301"/>
      <c r="G146" s="300"/>
      <c r="H146" s="301"/>
      <c r="I146" s="223"/>
      <c r="J146" s="301"/>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SUM('（別紙2-1）4月1日～4月30日'!D146:AG146,'（別紙2-5）5月1日～5月31日'!D146:AH146)</f>
        <v>0</v>
      </c>
      <c r="AK146" s="112" t="str">
        <f t="shared" si="5"/>
        <v/>
      </c>
      <c r="AL146" s="236" t="str">
        <f t="shared" si="6"/>
        <v/>
      </c>
      <c r="AM146" s="236"/>
    </row>
    <row r="147" spans="1:39" s="112" customFormat="1" ht="30" customHeight="1" x14ac:dyDescent="0.4">
      <c r="A147" s="35">
        <v>134</v>
      </c>
      <c r="B147" s="288"/>
      <c r="C147" s="126"/>
      <c r="D147" s="222"/>
      <c r="E147" s="300"/>
      <c r="F147" s="301"/>
      <c r="G147" s="300"/>
      <c r="H147" s="301"/>
      <c r="I147" s="223"/>
      <c r="J147" s="301"/>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SUM('（別紙2-1）4月1日～4月30日'!D147:AG147,'（別紙2-5）5月1日～5月31日'!D147:AH147)</f>
        <v>0</v>
      </c>
      <c r="AK147" s="112" t="str">
        <f t="shared" si="5"/>
        <v/>
      </c>
      <c r="AL147" s="236" t="str">
        <f t="shared" si="6"/>
        <v/>
      </c>
      <c r="AM147" s="236"/>
    </row>
    <row r="148" spans="1:39" s="112" customFormat="1" ht="30" customHeight="1" thickBot="1" x14ac:dyDescent="0.45">
      <c r="A148" s="37">
        <v>135</v>
      </c>
      <c r="B148" s="289"/>
      <c r="C148" s="129"/>
      <c r="D148" s="211"/>
      <c r="E148" s="297"/>
      <c r="F148" s="298"/>
      <c r="G148" s="297"/>
      <c r="H148" s="298"/>
      <c r="I148" s="212"/>
      <c r="J148" s="298"/>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SUM('（別紙2-1）4月1日～4月30日'!D148:AG148,'（別紙2-5）5月1日～5月31日'!D148:AH148)</f>
        <v>0</v>
      </c>
      <c r="AK148" s="112" t="str">
        <f t="shared" si="5"/>
        <v/>
      </c>
      <c r="AL148" s="236" t="str">
        <f t="shared" si="6"/>
        <v/>
      </c>
      <c r="AM148" s="236"/>
    </row>
    <row r="149" spans="1:39" s="112" customFormat="1" ht="30" customHeight="1" x14ac:dyDescent="0.4">
      <c r="A149" s="64">
        <v>136</v>
      </c>
      <c r="B149" s="290"/>
      <c r="C149" s="130"/>
      <c r="D149" s="232"/>
      <c r="E149" s="304"/>
      <c r="F149" s="305"/>
      <c r="G149" s="304"/>
      <c r="H149" s="305"/>
      <c r="I149" s="233"/>
      <c r="J149" s="305"/>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SUM('（別紙2-1）4月1日～4月30日'!D149:AG149,'（別紙2-5）5月1日～5月31日'!D149:AH149)</f>
        <v>0</v>
      </c>
      <c r="AK149" s="112" t="str">
        <f t="shared" si="5"/>
        <v/>
      </c>
      <c r="AL149" s="236" t="str">
        <f t="shared" si="6"/>
        <v/>
      </c>
      <c r="AM149" s="236"/>
    </row>
    <row r="150" spans="1:39" s="112" customFormat="1" ht="30" customHeight="1" x14ac:dyDescent="0.4">
      <c r="A150" s="35">
        <v>137</v>
      </c>
      <c r="B150" s="288"/>
      <c r="C150" s="126"/>
      <c r="D150" s="222"/>
      <c r="E150" s="300"/>
      <c r="F150" s="301"/>
      <c r="G150" s="300"/>
      <c r="H150" s="301"/>
      <c r="I150" s="223"/>
      <c r="J150" s="301"/>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SUM('（別紙2-1）4月1日～4月30日'!D150:AG150,'（別紙2-5）5月1日～5月31日'!D150:AH150)</f>
        <v>0</v>
      </c>
      <c r="AK150" s="112" t="str">
        <f t="shared" si="5"/>
        <v/>
      </c>
      <c r="AL150" s="236" t="str">
        <f t="shared" si="6"/>
        <v/>
      </c>
      <c r="AM150" s="236"/>
    </row>
    <row r="151" spans="1:39" s="112" customFormat="1" ht="30" customHeight="1" x14ac:dyDescent="0.4">
      <c r="A151" s="35">
        <v>138</v>
      </c>
      <c r="B151" s="288"/>
      <c r="C151" s="126"/>
      <c r="D151" s="222"/>
      <c r="E151" s="300"/>
      <c r="F151" s="301"/>
      <c r="G151" s="300"/>
      <c r="H151" s="301"/>
      <c r="I151" s="223"/>
      <c r="J151" s="301"/>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SUM('（別紙2-1）4月1日～4月30日'!D151:AG151,'（別紙2-5）5月1日～5月31日'!D151:AH151)</f>
        <v>0</v>
      </c>
      <c r="AK151" s="112" t="str">
        <f t="shared" si="5"/>
        <v/>
      </c>
      <c r="AL151" s="236" t="str">
        <f t="shared" si="6"/>
        <v/>
      </c>
      <c r="AM151" s="236"/>
    </row>
    <row r="152" spans="1:39" s="112" customFormat="1" ht="30" customHeight="1" x14ac:dyDescent="0.4">
      <c r="A152" s="35">
        <v>139</v>
      </c>
      <c r="B152" s="288"/>
      <c r="C152" s="126"/>
      <c r="D152" s="222"/>
      <c r="E152" s="300"/>
      <c r="F152" s="301"/>
      <c r="G152" s="300"/>
      <c r="H152" s="301"/>
      <c r="I152" s="223"/>
      <c r="J152" s="301"/>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SUM('（別紙2-1）4月1日～4月30日'!D152:AG152,'（別紙2-5）5月1日～5月31日'!D152:AH152)</f>
        <v>0</v>
      </c>
      <c r="AK152" s="112" t="str">
        <f t="shared" si="5"/>
        <v/>
      </c>
      <c r="AL152" s="236" t="str">
        <f t="shared" si="6"/>
        <v/>
      </c>
      <c r="AM152" s="236"/>
    </row>
    <row r="153" spans="1:39" s="112" customFormat="1" ht="30" customHeight="1" thickBot="1" x14ac:dyDescent="0.45">
      <c r="A153" s="35">
        <v>140</v>
      </c>
      <c r="B153" s="289"/>
      <c r="C153" s="129"/>
      <c r="D153" s="222"/>
      <c r="E153" s="300"/>
      <c r="F153" s="301"/>
      <c r="G153" s="300"/>
      <c r="H153" s="301"/>
      <c r="I153" s="223"/>
      <c r="J153" s="301"/>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SUM('（別紙2-1）4月1日～4月30日'!D153:AG153,'（別紙2-5）5月1日～5月31日'!D153:AH153)</f>
        <v>0</v>
      </c>
      <c r="AK153" s="112" t="str">
        <f t="shared" si="5"/>
        <v/>
      </c>
      <c r="AL153" s="236" t="str">
        <f t="shared" si="6"/>
        <v/>
      </c>
      <c r="AM153" s="236"/>
    </row>
    <row r="154" spans="1:39" s="112" customFormat="1" ht="30" customHeight="1" x14ac:dyDescent="0.4">
      <c r="A154" s="71">
        <v>141</v>
      </c>
      <c r="B154" s="290"/>
      <c r="C154" s="130"/>
      <c r="D154" s="227"/>
      <c r="E154" s="302"/>
      <c r="F154" s="303"/>
      <c r="G154" s="302"/>
      <c r="H154" s="303"/>
      <c r="I154" s="228"/>
      <c r="J154" s="303"/>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SUM('（別紙2-1）4月1日～4月30日'!D154:AG154,'（別紙2-5）5月1日～5月31日'!D154:AH154)</f>
        <v>0</v>
      </c>
      <c r="AK154" s="112" t="str">
        <f t="shared" si="5"/>
        <v/>
      </c>
      <c r="AL154" s="236" t="str">
        <f t="shared" si="6"/>
        <v/>
      </c>
      <c r="AM154" s="236"/>
    </row>
    <row r="155" spans="1:39" s="112" customFormat="1" ht="30" customHeight="1" x14ac:dyDescent="0.4">
      <c r="A155" s="35">
        <v>142</v>
      </c>
      <c r="B155" s="288"/>
      <c r="C155" s="126"/>
      <c r="D155" s="222"/>
      <c r="E155" s="300"/>
      <c r="F155" s="301"/>
      <c r="G155" s="300"/>
      <c r="H155" s="301"/>
      <c r="I155" s="223"/>
      <c r="J155" s="301"/>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SUM('（別紙2-1）4月1日～4月30日'!D155:AG155,'（別紙2-5）5月1日～5月31日'!D155:AH155)</f>
        <v>0</v>
      </c>
      <c r="AK155" s="112" t="str">
        <f t="shared" si="5"/>
        <v/>
      </c>
      <c r="AL155" s="236" t="str">
        <f t="shared" si="6"/>
        <v/>
      </c>
      <c r="AM155" s="236"/>
    </row>
    <row r="156" spans="1:39" s="112" customFormat="1" ht="30" customHeight="1" x14ac:dyDescent="0.4">
      <c r="A156" s="35">
        <v>143</v>
      </c>
      <c r="B156" s="288"/>
      <c r="C156" s="126"/>
      <c r="D156" s="222"/>
      <c r="E156" s="300"/>
      <c r="F156" s="301"/>
      <c r="G156" s="300"/>
      <c r="H156" s="301"/>
      <c r="I156" s="223"/>
      <c r="J156" s="301"/>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SUM('（別紙2-1）4月1日～4月30日'!D156:AG156,'（別紙2-5）5月1日～5月31日'!D156:AH156)</f>
        <v>0</v>
      </c>
      <c r="AK156" s="112" t="str">
        <f t="shared" si="5"/>
        <v/>
      </c>
      <c r="AL156" s="236" t="str">
        <f t="shared" si="6"/>
        <v/>
      </c>
      <c r="AM156" s="236"/>
    </row>
    <row r="157" spans="1:39" s="112" customFormat="1" ht="30" customHeight="1" x14ac:dyDescent="0.4">
      <c r="A157" s="35">
        <v>144</v>
      </c>
      <c r="B157" s="288"/>
      <c r="C157" s="126"/>
      <c r="D157" s="222"/>
      <c r="E157" s="300"/>
      <c r="F157" s="301"/>
      <c r="G157" s="300"/>
      <c r="H157" s="301"/>
      <c r="I157" s="223"/>
      <c r="J157" s="301"/>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SUM('（別紙2-1）4月1日～4月30日'!D157:AG157,'（別紙2-5）5月1日～5月31日'!D157:AH157)</f>
        <v>0</v>
      </c>
      <c r="AK157" s="112" t="str">
        <f t="shared" si="5"/>
        <v/>
      </c>
      <c r="AL157" s="236" t="str">
        <f t="shared" si="6"/>
        <v/>
      </c>
      <c r="AM157" s="236"/>
    </row>
    <row r="158" spans="1:39" s="112" customFormat="1" ht="30" customHeight="1" thickBot="1" x14ac:dyDescent="0.45">
      <c r="A158" s="37">
        <v>145</v>
      </c>
      <c r="B158" s="291"/>
      <c r="C158" s="129"/>
      <c r="D158" s="211"/>
      <c r="E158" s="297"/>
      <c r="F158" s="298"/>
      <c r="G158" s="297"/>
      <c r="H158" s="298"/>
      <c r="I158" s="212"/>
      <c r="J158" s="298"/>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SUM('（別紙2-1）4月1日～4月30日'!D158:AG158,'（別紙2-5）5月1日～5月31日'!D158:AH158)</f>
        <v>0</v>
      </c>
      <c r="AK158" s="112" t="str">
        <f t="shared" si="5"/>
        <v/>
      </c>
      <c r="AL158" s="236" t="str">
        <f t="shared" si="6"/>
        <v/>
      </c>
      <c r="AM158" s="236"/>
    </row>
    <row r="159" spans="1:39" s="112" customFormat="1" ht="30" customHeight="1" x14ac:dyDescent="0.4">
      <c r="A159" s="71">
        <v>146</v>
      </c>
      <c r="B159" s="290"/>
      <c r="C159" s="130"/>
      <c r="D159" s="232"/>
      <c r="E159" s="304"/>
      <c r="F159" s="305"/>
      <c r="G159" s="304"/>
      <c r="H159" s="305"/>
      <c r="I159" s="233"/>
      <c r="J159" s="305"/>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SUM('（別紙2-1）4月1日～4月30日'!D159:AG159,'（別紙2-5）5月1日～5月31日'!D159:AH159)</f>
        <v>0</v>
      </c>
      <c r="AK159" s="112" t="str">
        <f t="shared" si="5"/>
        <v/>
      </c>
      <c r="AL159" s="236" t="str">
        <f t="shared" si="6"/>
        <v/>
      </c>
      <c r="AM159" s="236"/>
    </row>
    <row r="160" spans="1:39" s="112" customFormat="1" ht="30" customHeight="1" x14ac:dyDescent="0.4">
      <c r="A160" s="35">
        <v>147</v>
      </c>
      <c r="B160" s="288"/>
      <c r="C160" s="126"/>
      <c r="D160" s="222"/>
      <c r="E160" s="300"/>
      <c r="F160" s="301"/>
      <c r="G160" s="300"/>
      <c r="H160" s="301"/>
      <c r="I160" s="223"/>
      <c r="J160" s="301"/>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SUM('（別紙2-1）4月1日～4月30日'!D160:AG160,'（別紙2-5）5月1日～5月31日'!D160:AH160)</f>
        <v>0</v>
      </c>
      <c r="AK160" s="112" t="str">
        <f t="shared" si="5"/>
        <v/>
      </c>
      <c r="AL160" s="236" t="str">
        <f t="shared" si="6"/>
        <v/>
      </c>
      <c r="AM160" s="236"/>
    </row>
    <row r="161" spans="1:40" s="112" customFormat="1" ht="30" customHeight="1" x14ac:dyDescent="0.4">
      <c r="A161" s="35">
        <v>148</v>
      </c>
      <c r="B161" s="288"/>
      <c r="C161" s="126"/>
      <c r="D161" s="222"/>
      <c r="E161" s="300"/>
      <c r="F161" s="301"/>
      <c r="G161" s="300"/>
      <c r="H161" s="301"/>
      <c r="I161" s="223"/>
      <c r="J161" s="301"/>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SUM('（別紙2-1）4月1日～4月30日'!D161:AG161,'（別紙2-5）5月1日～5月31日'!D161:AH161)</f>
        <v>0</v>
      </c>
      <c r="AK161" s="112" t="str">
        <f t="shared" si="5"/>
        <v/>
      </c>
      <c r="AL161" s="236" t="str">
        <f t="shared" si="6"/>
        <v/>
      </c>
      <c r="AM161" s="236"/>
    </row>
    <row r="162" spans="1:40" s="112" customFormat="1" ht="30" customHeight="1" x14ac:dyDescent="0.4">
      <c r="A162" s="35">
        <v>149</v>
      </c>
      <c r="B162" s="288"/>
      <c r="C162" s="126"/>
      <c r="D162" s="222"/>
      <c r="E162" s="300"/>
      <c r="F162" s="301"/>
      <c r="G162" s="300"/>
      <c r="H162" s="301"/>
      <c r="I162" s="223"/>
      <c r="J162" s="301"/>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SUM('（別紙2-1）4月1日～4月30日'!D162:AG162,'（別紙2-5）5月1日～5月31日'!D162:AH162)</f>
        <v>0</v>
      </c>
      <c r="AK162" s="112" t="str">
        <f t="shared" si="5"/>
        <v/>
      </c>
      <c r="AL162" s="236" t="str">
        <f t="shared" si="6"/>
        <v/>
      </c>
      <c r="AM162" s="236"/>
    </row>
    <row r="163" spans="1:40" s="112" customFormat="1" ht="30" customHeight="1" thickBot="1" x14ac:dyDescent="0.45">
      <c r="A163" s="37">
        <v>150</v>
      </c>
      <c r="B163" s="292"/>
      <c r="C163" s="129"/>
      <c r="D163" s="211"/>
      <c r="E163" s="297"/>
      <c r="F163" s="298"/>
      <c r="G163" s="297"/>
      <c r="H163" s="298"/>
      <c r="I163" s="212"/>
      <c r="J163" s="298"/>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SUM('（別紙2-1）4月1日～4月30日'!D163:AG163,'（別紙2-5）5月1日～5月31日'!D163:AH163)</f>
        <v>0</v>
      </c>
      <c r="AK163" s="112" t="str">
        <f t="shared" si="5"/>
        <v/>
      </c>
      <c r="AL163" s="236" t="str">
        <f t="shared" si="6"/>
        <v/>
      </c>
      <c r="AM163" s="236"/>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12"/>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M165" s="113"/>
      <c r="AN165" s="112"/>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sheetProtection algorithmName="SHA-512" hashValue="AQlfdgkPunHnPDQFdx9M2IZ1hLX2SG4DBwwObm2wo/487CU0yriijERnRfcmOb5VivIcQHEN19ivxjl4fXlWOw==" saltValue="fDX6Ce3JABT4mnBnSTMAIg==" spinCount="100000" sheet="1" objects="1" scenarios="1" selectLockedCell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106" priority="11">
      <formula>$AI$5&lt;&gt;""</formula>
    </cfRule>
  </conditionalFormatting>
  <conditionalFormatting sqref="U8:AI8">
    <cfRule type="expression" dxfId="105" priority="14">
      <formula>$AI$8&lt;&gt;""</formula>
    </cfRule>
  </conditionalFormatting>
  <conditionalFormatting sqref="AC6:AI6">
    <cfRule type="expression" dxfId="104" priority="12">
      <formula>$AI$6&lt;&gt;""</formula>
    </cfRule>
  </conditionalFormatting>
  <conditionalFormatting sqref="H6:O6">
    <cfRule type="expression" dxfId="103" priority="10">
      <formula>$H$6&lt;&gt;""</formula>
    </cfRule>
  </conditionalFormatting>
  <conditionalFormatting sqref="V7:AI7">
    <cfRule type="expression" dxfId="102" priority="13">
      <formula>$AI$7&lt;&gt;""</formula>
    </cfRule>
  </conditionalFormatting>
  <conditionalFormatting sqref="D14:AH163">
    <cfRule type="cellIs" dxfId="101" priority="91"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xr:uid="{00000000-0002-0000-0200-000000000000}">
      <formula1>1</formula1>
    </dataValidation>
    <dataValidation allowBlank="1" showInputMessage="1" showErrorMessage="1" promptTitle="別紙1より施設種別を選択してください。" prompt="選択内容が自動で反映されます。" sqref="H5:R5" xr:uid="{00000000-0002-0000-0200-000001000000}"/>
    <dataValidation allowBlank="1" showErrorMessage="1" promptTitle="利用者名は別紙2-1に記入してください。" prompt="記入内容が自動反映されます。" sqref="B14:B163" xr:uid="{00000000-0002-0000-0200-000002000000}"/>
    <dataValidation type="list" allowBlank="1" showInputMessage="1" showErrorMessage="1" sqref="C14:C163" xr:uid="{00000000-0002-0000-0200-000003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158DC485-6454-48EE-9F08-5ACB84D6C419}">
            <xm:f>集計シート!$W14="×"</xm:f>
            <x14:dxf>
              <fill>
                <patternFill>
                  <bgColor rgb="FFFF0000"/>
                </patternFill>
              </fill>
            </x14:dxf>
          </x14:cfRule>
          <x14:cfRule type="expression" priority="5" id="{B5C0AFB6-E86C-40F9-83D7-752EF3FAC024}">
            <xm:f>集計シート!$V14="×"</xm:f>
            <x14:dxf>
              <fill>
                <patternFill>
                  <bgColor rgb="FFFF0000"/>
                </patternFill>
              </fill>
            </x14:dxf>
          </x14:cfRule>
          <x14:cfRule type="expression" priority="6" id="{A0BB624F-7232-4AB0-8533-83C91553BC8F}">
            <xm:f>集計シート!$U14="×"</xm:f>
            <x14:dxf>
              <fill>
                <patternFill>
                  <bgColor rgb="FFFF0000"/>
                </patternFill>
              </fill>
            </x14:dxf>
          </x14:cfRule>
          <xm:sqref>D14:AH163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170"/>
  <sheetViews>
    <sheetView view="pageBreakPreview" zoomScale="70" zoomScaleNormal="60" zoomScaleSheetLayoutView="70" workbookViewId="0">
      <selection activeCell="C14" sqref="C14"/>
    </sheetView>
  </sheetViews>
  <sheetFormatPr defaultRowHeight="15.75" x14ac:dyDescent="0.25"/>
  <cols>
    <col min="1" max="1" width="5" style="22" customWidth="1"/>
    <col min="2" max="2" width="31.125" style="22" customWidth="1"/>
    <col min="3" max="3" width="8.75" style="22" customWidth="1"/>
    <col min="4" max="33" width="5" style="111" customWidth="1"/>
    <col min="34" max="34" width="5" style="30" customWidth="1"/>
    <col min="35" max="35" width="3.75" style="111" bestFit="1" customWidth="1"/>
    <col min="36" max="38" width="17.625" style="111" hidden="1" customWidth="1"/>
    <col min="39" max="39" width="9" style="111" hidden="1" customWidth="1"/>
    <col min="40" max="45" width="9" style="111" customWidth="1"/>
    <col min="46" max="16384" width="9" style="111"/>
  </cols>
  <sheetData>
    <row r="1" spans="1:45" ht="29.25" customHeight="1" thickBot="1" x14ac:dyDescent="0.3">
      <c r="AH1" s="23" t="s">
        <v>168</v>
      </c>
    </row>
    <row r="2" spans="1:45"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row>
    <row r="3" spans="1:45"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78"/>
      <c r="AJ3" s="111" t="s">
        <v>2</v>
      </c>
    </row>
    <row r="4" spans="1:45"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78"/>
      <c r="AJ4" s="111" t="s">
        <v>4</v>
      </c>
      <c r="AL4" s="111">
        <v>500</v>
      </c>
      <c r="AM4" s="111">
        <v>5</v>
      </c>
    </row>
    <row r="5" spans="1:45"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372"/>
      <c r="S5" s="25" t="s">
        <v>60</v>
      </c>
      <c r="T5" s="25"/>
      <c r="U5" s="25"/>
      <c r="V5" s="25"/>
      <c r="W5" s="25"/>
      <c r="X5" s="25"/>
      <c r="Y5" s="25"/>
      <c r="Z5" s="25"/>
      <c r="AA5" s="25"/>
      <c r="AB5" s="25"/>
      <c r="AC5" s="25"/>
      <c r="AD5" s="25"/>
      <c r="AE5" s="25"/>
      <c r="AF5" s="25"/>
      <c r="AG5" s="25"/>
      <c r="AH5" s="77" t="str">
        <f>IF(COUNTIF(集計シート!$X$14:$X$163,"×")&gt;0,"利用者名は別紙2-2に入力してください。","")</f>
        <v/>
      </c>
      <c r="AJ5" s="111" t="s">
        <v>12</v>
      </c>
      <c r="AL5" s="111">
        <v>200</v>
      </c>
      <c r="AM5" s="111">
        <v>2</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3" t="str">
        <f>IF(COUNTIF(集計シート!$U$14:$U$163,"×")&gt;0,"療養日数は15日以内になるようにしてください。","")</f>
        <v/>
      </c>
    </row>
    <row r="7" spans="1:45" ht="30" customHeight="1" thickBot="1" x14ac:dyDescent="0.3">
      <c r="C7" s="444" t="s">
        <v>5</v>
      </c>
      <c r="D7" s="445"/>
      <c r="E7" s="446" t="s">
        <v>6</v>
      </c>
      <c r="F7" s="447"/>
      <c r="G7" s="447"/>
      <c r="H7" s="448" t="str">
        <f>IF(H5=AJ4,AL4,IF(H5=AJ5,AL5,""))</f>
        <v/>
      </c>
      <c r="I7" s="448"/>
      <c r="J7" s="449" t="s">
        <v>7</v>
      </c>
      <c r="K7" s="450"/>
      <c r="L7" s="451" t="s">
        <v>8</v>
      </c>
      <c r="M7" s="452"/>
      <c r="N7" s="452"/>
      <c r="O7" s="79" t="str">
        <f>IF(H5="大規模施設等（定員30人以上）",AM4,IF(H5="小規模施設等（定員29人以下）",AM5,""))</f>
        <v/>
      </c>
      <c r="P7" s="80" t="s">
        <v>9</v>
      </c>
      <c r="Q7" s="449" t="s">
        <v>10</v>
      </c>
      <c r="R7" s="450"/>
      <c r="T7" s="25"/>
      <c r="AH7" s="120" t="str">
        <f>IF(COUNTIF(集計シート!$V$14:$V$163,"×")&gt;0,"別紙1の4の要件を満たしていない場合は、療養日数が10日以内になるようにしてください。","")</f>
        <v/>
      </c>
      <c r="AJ7" s="187" t="s">
        <v>104</v>
      </c>
      <c r="AK7" s="191" t="s">
        <v>105</v>
      </c>
      <c r="AL7" s="192" t="s">
        <v>106</v>
      </c>
    </row>
    <row r="8" spans="1:45"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4" t="str">
        <f>IF(COUNTIF(集計シート!$W$14:$W$163,"×")&gt;0,"無症状者（検体採取日が令和5年1月1日以降）の療養日数は7日以内になるようにしてください。","")</f>
        <v/>
      </c>
      <c r="AJ8" s="190">
        <f>AH164</f>
        <v>0</v>
      </c>
      <c r="AK8" s="190" t="str">
        <f>IF(H5=AJ4,AH165,IF(H5=AJ5,AH166,"規模を選択してください"))</f>
        <v>規模を選択してください</v>
      </c>
      <c r="AL8" s="190">
        <f>AH167</f>
        <v>0</v>
      </c>
    </row>
    <row r="9" spans="1:45"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row>
    <row r="10" spans="1:45" s="112" customFormat="1" ht="30" customHeight="1" x14ac:dyDescent="0.4">
      <c r="A10" s="41"/>
      <c r="B10" s="42"/>
      <c r="C10" s="43" t="s">
        <v>15</v>
      </c>
      <c r="D10" s="44">
        <v>6</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97"/>
      <c r="AH10" s="453" t="s">
        <v>16</v>
      </c>
    </row>
    <row r="11" spans="1:45"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98">
        <v>30</v>
      </c>
      <c r="AH11" s="454"/>
      <c r="AK11" s="236"/>
      <c r="AL11" s="236"/>
    </row>
    <row r="12" spans="1:45"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J12" s="112" t="s">
        <v>107</v>
      </c>
      <c r="AK12" s="236" t="s">
        <v>109</v>
      </c>
    </row>
    <row r="13" spans="1:45"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58">
        <f t="shared" si="0"/>
        <v>0</v>
      </c>
      <c r="AH13" s="59">
        <f>SUM(D13:AG13)</f>
        <v>0</v>
      </c>
      <c r="AI13" s="112"/>
      <c r="AJ13" s="112">
        <f>MIN(AJ14:AJ163)</f>
        <v>0</v>
      </c>
      <c r="AK13" s="236">
        <f>MAX(AK14:AK163)</f>
        <v>0</v>
      </c>
      <c r="AL13" s="236"/>
      <c r="AM13" s="112"/>
      <c r="AN13" s="112"/>
      <c r="AO13" s="112"/>
      <c r="AP13" s="112"/>
      <c r="AQ13" s="112"/>
      <c r="AR13" s="112"/>
      <c r="AS13" s="112"/>
    </row>
    <row r="14" spans="1:45" s="112" customFormat="1" ht="30" customHeight="1" thickTop="1" x14ac:dyDescent="0.4">
      <c r="A14" s="60">
        <v>1</v>
      </c>
      <c r="B14" s="103" t="str">
        <f>IF('（別紙2-5）5月1日～5月31日'!B14="","",'（別紙2-5）5月1日～5月31日'!B14)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95"/>
      <c r="AH14" s="152">
        <f>SUM('（別紙2-1）4月1日～4月30日'!D14:AG14,'（別紙2-5）5月1日～5月31日'!D14:AH14,'（別紙2-6）6月1日～6月30日'!D14:AG14)</f>
        <v>0</v>
      </c>
      <c r="AJ14" s="112" t="str">
        <f>IFERROR(MATCH(0,INDEX(0/($D14:$AG14&lt;&gt;""),),0),"")</f>
        <v/>
      </c>
      <c r="AK14" s="236" t="str">
        <f>IFERROR(MATCH(MAX($D14:$AG14)+1,$D14:$AG14,1),"")</f>
        <v/>
      </c>
    </row>
    <row r="15" spans="1:45" s="112" customFormat="1" ht="30" customHeight="1" x14ac:dyDescent="0.4">
      <c r="A15" s="33">
        <v>2</v>
      </c>
      <c r="B15" s="103" t="str">
        <f>IF('（別紙2-5）5月1日～5月31日'!B15="","",'（別紙2-5）5月1日～5月31日'!B15)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94"/>
      <c r="AH15" s="34">
        <f>SUM('（別紙2-1）4月1日～4月30日'!D15:AG15,'（別紙2-5）5月1日～5月31日'!D15:AH15,'（別紙2-6）6月1日～6月30日'!D15:AG15)</f>
        <v>0</v>
      </c>
      <c r="AJ15" s="112" t="str">
        <f t="shared" ref="AJ15:AJ78" si="1">IFERROR(MATCH(0,INDEX(0/($D15:$AG15&lt;&gt;""),),0),"")</f>
        <v/>
      </c>
      <c r="AK15" s="236" t="str">
        <f t="shared" ref="AK15:AK78" si="2">IFERROR(MATCH(MAX($D15:$AG15)+1,$D15:$AG15,1),"")</f>
        <v/>
      </c>
      <c r="AL15" s="236"/>
    </row>
    <row r="16" spans="1:45" s="112" customFormat="1" ht="30" customHeight="1" x14ac:dyDescent="0.4">
      <c r="A16" s="33">
        <v>3</v>
      </c>
      <c r="B16" s="103" t="str">
        <f>IF('（別紙2-5）5月1日～5月31日'!B16="","",'（別紙2-5）5月1日～5月31日'!B16)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94"/>
      <c r="AH16" s="34">
        <f>SUM('（別紙2-1）4月1日～4月30日'!D16:AG16,'（別紙2-5）5月1日～5月31日'!D16:AH16,'（別紙2-6）6月1日～6月30日'!D16:AG16)</f>
        <v>0</v>
      </c>
      <c r="AJ16" s="112" t="str">
        <f t="shared" si="1"/>
        <v/>
      </c>
      <c r="AK16" s="236" t="str">
        <f t="shared" si="2"/>
        <v/>
      </c>
    </row>
    <row r="17" spans="1:38" s="112" customFormat="1" ht="30" customHeight="1" x14ac:dyDescent="0.4">
      <c r="A17" s="33">
        <v>4</v>
      </c>
      <c r="B17" s="103" t="str">
        <f>IF('（別紙2-5）5月1日～5月31日'!B17="","",'（別紙2-5）5月1日～5月31日'!B17)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94"/>
      <c r="AH17" s="34">
        <f>SUM('（別紙2-1）4月1日～4月30日'!D17:AG17,'（別紙2-5）5月1日～5月31日'!D17:AH17,'（別紙2-6）6月1日～6月30日'!D17:AG17)</f>
        <v>0</v>
      </c>
      <c r="AJ17" s="112" t="str">
        <f t="shared" si="1"/>
        <v/>
      </c>
      <c r="AK17" s="236" t="str">
        <f t="shared" si="2"/>
        <v/>
      </c>
      <c r="AL17" s="236"/>
    </row>
    <row r="18" spans="1:38" s="112" customFormat="1" ht="30" customHeight="1" thickBot="1" x14ac:dyDescent="0.45">
      <c r="A18" s="37">
        <v>5</v>
      </c>
      <c r="B18" s="104" t="str">
        <f>IF('（別紙2-5）5月1日～5月31日'!B18="","",'（別紙2-5）5月1日～5月31日'!B18)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93"/>
      <c r="AH18" s="38">
        <f>SUM('（別紙2-1）4月1日～4月30日'!D18:AG18,'（別紙2-5）5月1日～5月31日'!D18:AH18,'（別紙2-6）6月1日～6月30日'!D18:AG18)</f>
        <v>0</v>
      </c>
      <c r="AJ18" s="112" t="str">
        <f t="shared" si="1"/>
        <v/>
      </c>
      <c r="AK18" s="236" t="str">
        <f t="shared" si="2"/>
        <v/>
      </c>
    </row>
    <row r="19" spans="1:38" s="112" customFormat="1" ht="30" customHeight="1" x14ac:dyDescent="0.4">
      <c r="A19" s="60">
        <v>6</v>
      </c>
      <c r="B19" s="105" t="str">
        <f>IF('（別紙2-5）5月1日～5月31日'!B19="","",'（別紙2-5）5月1日～5月31日'!B19)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95"/>
      <c r="AH19" s="62">
        <f>SUM('（別紙2-1）4月1日～4月30日'!D19:AG19,'（別紙2-5）5月1日～5月31日'!D19:AH19,'（別紙2-6）6月1日～6月30日'!D19:AG19)</f>
        <v>0</v>
      </c>
      <c r="AJ19" s="112" t="str">
        <f t="shared" si="1"/>
        <v/>
      </c>
      <c r="AK19" s="236" t="str">
        <f t="shared" si="2"/>
        <v/>
      </c>
      <c r="AL19" s="236"/>
    </row>
    <row r="20" spans="1:38" s="112" customFormat="1" ht="30" customHeight="1" x14ac:dyDescent="0.4">
      <c r="A20" s="33">
        <v>7</v>
      </c>
      <c r="B20" s="103" t="str">
        <f>IF('（別紙2-5）5月1日～5月31日'!B20="","",'（別紙2-5）5月1日～5月31日'!B20)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94"/>
      <c r="AH20" s="34">
        <f>SUM('（別紙2-1）4月1日～4月30日'!D20:AG20,'（別紙2-5）5月1日～5月31日'!D20:AH20,'（別紙2-6）6月1日～6月30日'!D20:AG20)</f>
        <v>0</v>
      </c>
      <c r="AJ20" s="112" t="str">
        <f t="shared" si="1"/>
        <v/>
      </c>
      <c r="AK20" s="236" t="str">
        <f t="shared" si="2"/>
        <v/>
      </c>
    </row>
    <row r="21" spans="1:38" s="112" customFormat="1" ht="30" customHeight="1" x14ac:dyDescent="0.4">
      <c r="A21" s="33">
        <v>8</v>
      </c>
      <c r="B21" s="103" t="str">
        <f>IF('（別紙2-5）5月1日～5月31日'!B21="","",'（別紙2-5）5月1日～5月31日'!B21)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94"/>
      <c r="AH21" s="34">
        <f>SUM('（別紙2-1）4月1日～4月30日'!D21:AG21,'（別紙2-5）5月1日～5月31日'!D21:AH21,'（別紙2-6）6月1日～6月30日'!D21:AG21)</f>
        <v>0</v>
      </c>
      <c r="AJ21" s="112" t="str">
        <f t="shared" si="1"/>
        <v/>
      </c>
      <c r="AK21" s="236" t="str">
        <f t="shared" si="2"/>
        <v/>
      </c>
      <c r="AL21" s="236"/>
    </row>
    <row r="22" spans="1:38" s="112" customFormat="1" ht="30" customHeight="1" x14ac:dyDescent="0.4">
      <c r="A22" s="33">
        <v>9</v>
      </c>
      <c r="B22" s="103" t="str">
        <f>IF('（別紙2-5）5月1日～5月31日'!B22="","",'（別紙2-5）5月1日～5月31日'!B22)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94"/>
      <c r="AH22" s="34">
        <f>SUM('（別紙2-1）4月1日～4月30日'!D22:AG22,'（別紙2-5）5月1日～5月31日'!D22:AH22,'（別紙2-6）6月1日～6月30日'!D22:AG22)</f>
        <v>0</v>
      </c>
      <c r="AJ22" s="112" t="str">
        <f t="shared" si="1"/>
        <v/>
      </c>
      <c r="AK22" s="236" t="str">
        <f t="shared" si="2"/>
        <v/>
      </c>
    </row>
    <row r="23" spans="1:38" s="112" customFormat="1" ht="30" customHeight="1" thickBot="1" x14ac:dyDescent="0.45">
      <c r="A23" s="37">
        <v>10</v>
      </c>
      <c r="B23" s="104" t="str">
        <f>IF('（別紙2-5）5月1日～5月31日'!B23="","",'（別紙2-5）5月1日～5月31日'!B23)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93"/>
      <c r="AH23" s="38">
        <f>SUM('（別紙2-1）4月1日～4月30日'!D23:AG23,'（別紙2-5）5月1日～5月31日'!D23:AH23,'（別紙2-6）6月1日～6月30日'!D23:AG23)</f>
        <v>0</v>
      </c>
      <c r="AJ23" s="112" t="str">
        <f t="shared" si="1"/>
        <v/>
      </c>
      <c r="AK23" s="236" t="str">
        <f t="shared" si="2"/>
        <v/>
      </c>
      <c r="AL23" s="236"/>
    </row>
    <row r="24" spans="1:38" s="112" customFormat="1" ht="30" customHeight="1" x14ac:dyDescent="0.4">
      <c r="A24" s="60">
        <v>11</v>
      </c>
      <c r="B24" s="105" t="str">
        <f>IF('（別紙2-5）5月1日～5月31日'!B24="","",'（別紙2-5）5月1日～5月31日'!B24)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95"/>
      <c r="AH24" s="62">
        <f>SUM('（別紙2-1）4月1日～4月30日'!D24:AG24,'（別紙2-5）5月1日～5月31日'!D24:AH24,'（別紙2-6）6月1日～6月30日'!D24:AG24)</f>
        <v>0</v>
      </c>
      <c r="AJ24" s="112" t="str">
        <f t="shared" si="1"/>
        <v/>
      </c>
      <c r="AK24" s="236" t="str">
        <f t="shared" si="2"/>
        <v/>
      </c>
    </row>
    <row r="25" spans="1:38" s="112" customFormat="1" ht="30" customHeight="1" x14ac:dyDescent="0.4">
      <c r="A25" s="33">
        <v>12</v>
      </c>
      <c r="B25" s="103" t="str">
        <f>IF('（別紙2-5）5月1日～5月31日'!B25="","",'（別紙2-5）5月1日～5月31日'!B25)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94"/>
      <c r="AH25" s="34">
        <f>SUM('（別紙2-1）4月1日～4月30日'!D25:AG25,'（別紙2-5）5月1日～5月31日'!D25:AH25,'（別紙2-6）6月1日～6月30日'!D25:AG25)</f>
        <v>0</v>
      </c>
      <c r="AJ25" s="112" t="str">
        <f t="shared" si="1"/>
        <v/>
      </c>
      <c r="AK25" s="236" t="str">
        <f t="shared" si="2"/>
        <v/>
      </c>
      <c r="AL25" s="236"/>
    </row>
    <row r="26" spans="1:38" s="112" customFormat="1" ht="30" customHeight="1" x14ac:dyDescent="0.4">
      <c r="A26" s="33">
        <v>13</v>
      </c>
      <c r="B26" s="103" t="str">
        <f>IF('（別紙2-5）5月1日～5月31日'!B26="","",'（別紙2-5）5月1日～5月31日'!B26)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94"/>
      <c r="AH26" s="34">
        <f>SUM('（別紙2-1）4月1日～4月30日'!D26:AG26,'（別紙2-5）5月1日～5月31日'!D26:AH26,'（別紙2-6）6月1日～6月30日'!D26:AG26)</f>
        <v>0</v>
      </c>
      <c r="AJ26" s="112" t="str">
        <f t="shared" si="1"/>
        <v/>
      </c>
      <c r="AK26" s="236" t="str">
        <f t="shared" si="2"/>
        <v/>
      </c>
    </row>
    <row r="27" spans="1:38" s="112" customFormat="1" ht="30" customHeight="1" x14ac:dyDescent="0.4">
      <c r="A27" s="33">
        <v>14</v>
      </c>
      <c r="B27" s="103" t="str">
        <f>IF('（別紙2-5）5月1日～5月31日'!B27="","",'（別紙2-5）5月1日～5月31日'!B27)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94"/>
      <c r="AH27" s="34">
        <f>SUM('（別紙2-1）4月1日～4月30日'!D27:AG27,'（別紙2-5）5月1日～5月31日'!D27:AH27,'（別紙2-6）6月1日～6月30日'!D27:AG27)</f>
        <v>0</v>
      </c>
      <c r="AJ27" s="112" t="str">
        <f t="shared" si="1"/>
        <v/>
      </c>
      <c r="AK27" s="236" t="str">
        <f t="shared" si="2"/>
        <v/>
      </c>
      <c r="AL27" s="236"/>
    </row>
    <row r="28" spans="1:38" s="112" customFormat="1" ht="30" customHeight="1" thickBot="1" x14ac:dyDescent="0.45">
      <c r="A28" s="37">
        <v>15</v>
      </c>
      <c r="B28" s="104" t="str">
        <f>IF('（別紙2-5）5月1日～5月31日'!B28="","",'（別紙2-5）5月1日～5月31日'!B28)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93"/>
      <c r="AH28" s="38">
        <f>SUM('（別紙2-1）4月1日～4月30日'!D28:AG28,'（別紙2-5）5月1日～5月31日'!D28:AH28,'（別紙2-6）6月1日～6月30日'!D28:AG28)</f>
        <v>0</v>
      </c>
      <c r="AJ28" s="112" t="str">
        <f t="shared" si="1"/>
        <v/>
      </c>
      <c r="AK28" s="236" t="str">
        <f t="shared" si="2"/>
        <v/>
      </c>
    </row>
    <row r="29" spans="1:38" s="112" customFormat="1" ht="30" customHeight="1" x14ac:dyDescent="0.4">
      <c r="A29" s="60">
        <v>16</v>
      </c>
      <c r="B29" s="105" t="str">
        <f>IF('（別紙2-5）5月1日～5月31日'!B29="","",'（別紙2-5）5月1日～5月31日'!B29)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95"/>
      <c r="AH29" s="62">
        <f>SUM('（別紙2-1）4月1日～4月30日'!D29:AG29,'（別紙2-5）5月1日～5月31日'!D29:AH29,'（別紙2-6）6月1日～6月30日'!D29:AG29)</f>
        <v>0</v>
      </c>
      <c r="AJ29" s="112" t="str">
        <f t="shared" si="1"/>
        <v/>
      </c>
      <c r="AK29" s="236" t="str">
        <f t="shared" si="2"/>
        <v/>
      </c>
      <c r="AL29" s="236"/>
    </row>
    <row r="30" spans="1:38" s="112" customFormat="1" ht="30" customHeight="1" x14ac:dyDescent="0.4">
      <c r="A30" s="33">
        <v>17</v>
      </c>
      <c r="B30" s="103" t="str">
        <f>IF('（別紙2-5）5月1日～5月31日'!B30="","",'（別紙2-5）5月1日～5月31日'!B30)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94"/>
      <c r="AH30" s="34">
        <f>SUM('（別紙2-1）4月1日～4月30日'!D30:AG30,'（別紙2-5）5月1日～5月31日'!D30:AH30,'（別紙2-6）6月1日～6月30日'!D30:AG30)</f>
        <v>0</v>
      </c>
      <c r="AJ30" s="112" t="str">
        <f t="shared" si="1"/>
        <v/>
      </c>
      <c r="AK30" s="236" t="str">
        <f t="shared" si="2"/>
        <v/>
      </c>
    </row>
    <row r="31" spans="1:38" s="112" customFormat="1" ht="30" customHeight="1" x14ac:dyDescent="0.4">
      <c r="A31" s="33">
        <v>18</v>
      </c>
      <c r="B31" s="103" t="str">
        <f>IF('（別紙2-5）5月1日～5月31日'!B31="","",'（別紙2-5）5月1日～5月31日'!B31)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94"/>
      <c r="AH31" s="34">
        <f>SUM('（別紙2-1）4月1日～4月30日'!D31:AG31,'（別紙2-5）5月1日～5月31日'!D31:AH31,'（別紙2-6）6月1日～6月30日'!D31:AG31)</f>
        <v>0</v>
      </c>
      <c r="AJ31" s="112" t="str">
        <f t="shared" si="1"/>
        <v/>
      </c>
      <c r="AK31" s="236" t="str">
        <f t="shared" si="2"/>
        <v/>
      </c>
      <c r="AL31" s="236"/>
    </row>
    <row r="32" spans="1:38" s="112" customFormat="1" ht="30" customHeight="1" x14ac:dyDescent="0.4">
      <c r="A32" s="33">
        <v>19</v>
      </c>
      <c r="B32" s="103" t="str">
        <f>IF('（別紙2-5）5月1日～5月31日'!B32="","",'（別紙2-5）5月1日～5月31日'!B32)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94"/>
      <c r="AH32" s="34">
        <f>SUM('（別紙2-1）4月1日～4月30日'!D32:AG32,'（別紙2-5）5月1日～5月31日'!D32:AH32,'（別紙2-6）6月1日～6月30日'!D32:AG32)</f>
        <v>0</v>
      </c>
      <c r="AJ32" s="112" t="str">
        <f t="shared" si="1"/>
        <v/>
      </c>
      <c r="AK32" s="236" t="str">
        <f t="shared" si="2"/>
        <v/>
      </c>
    </row>
    <row r="33" spans="1:45" s="112" customFormat="1" ht="30" customHeight="1" thickBot="1" x14ac:dyDescent="0.45">
      <c r="A33" s="37">
        <v>20</v>
      </c>
      <c r="B33" s="104" t="str">
        <f>IF('（別紙2-5）5月1日～5月31日'!B33="","",'（別紙2-5）5月1日～5月31日'!B33)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93"/>
      <c r="AH33" s="38">
        <f>SUM('（別紙2-1）4月1日～4月30日'!D33:AG33,'（別紙2-5）5月1日～5月31日'!D33:AH33,'（別紙2-6）6月1日～6月30日'!D33:AG33)</f>
        <v>0</v>
      </c>
      <c r="AJ33" s="112" t="str">
        <f t="shared" si="1"/>
        <v/>
      </c>
      <c r="AK33" s="236" t="str">
        <f t="shared" si="2"/>
        <v/>
      </c>
      <c r="AL33" s="236"/>
    </row>
    <row r="34" spans="1:45" s="112" customFormat="1" ht="30" customHeight="1" x14ac:dyDescent="0.4">
      <c r="A34" s="60">
        <v>21</v>
      </c>
      <c r="B34" s="105" t="str">
        <f>IF('（別紙2-5）5月1日～5月31日'!B34="","",'（別紙2-5）5月1日～5月31日'!B34)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95"/>
      <c r="AH34" s="62">
        <f>SUM('（別紙2-1）4月1日～4月30日'!D34:AG34,'（別紙2-5）5月1日～5月31日'!D34:AH34,'（別紙2-6）6月1日～6月30日'!D34:AG34)</f>
        <v>0</v>
      </c>
      <c r="AJ34" s="112" t="str">
        <f t="shared" si="1"/>
        <v/>
      </c>
      <c r="AK34" s="236" t="str">
        <f t="shared" si="2"/>
        <v/>
      </c>
    </row>
    <row r="35" spans="1:45" s="112" customFormat="1" ht="30" customHeight="1" x14ac:dyDescent="0.4">
      <c r="A35" s="33">
        <v>22</v>
      </c>
      <c r="B35" s="103" t="str">
        <f>IF('（別紙2-5）5月1日～5月31日'!B35="","",'（別紙2-5）5月1日～5月31日'!B35)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94"/>
      <c r="AH35" s="34">
        <f>SUM('（別紙2-1）4月1日～4月30日'!D35:AG35,'（別紙2-5）5月1日～5月31日'!D35:AH35,'（別紙2-6）6月1日～6月30日'!D35:AG35)</f>
        <v>0</v>
      </c>
      <c r="AJ35" s="112" t="str">
        <f t="shared" si="1"/>
        <v/>
      </c>
      <c r="AK35" s="236" t="str">
        <f t="shared" si="2"/>
        <v/>
      </c>
      <c r="AL35" s="236"/>
    </row>
    <row r="36" spans="1:45" s="112" customFormat="1" ht="30" customHeight="1" x14ac:dyDescent="0.4">
      <c r="A36" s="33">
        <v>23</v>
      </c>
      <c r="B36" s="103" t="str">
        <f>IF('（別紙2-5）5月1日～5月31日'!B36="","",'（別紙2-5）5月1日～5月31日'!B36)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94"/>
      <c r="AH36" s="34">
        <f>SUM('（別紙2-1）4月1日～4月30日'!D36:AG36,'（別紙2-5）5月1日～5月31日'!D36:AH36,'（別紙2-6）6月1日～6月30日'!D36:AG36)</f>
        <v>0</v>
      </c>
      <c r="AJ36" s="112" t="str">
        <f t="shared" si="1"/>
        <v/>
      </c>
      <c r="AK36" s="236" t="str">
        <f t="shared" si="2"/>
        <v/>
      </c>
    </row>
    <row r="37" spans="1:45" s="112" customFormat="1" ht="30" customHeight="1" x14ac:dyDescent="0.4">
      <c r="A37" s="33">
        <v>24</v>
      </c>
      <c r="B37" s="103" t="str">
        <f>IF('（別紙2-5）5月1日～5月31日'!B37="","",'（別紙2-5）5月1日～5月31日'!B37)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94"/>
      <c r="AH37" s="34">
        <f>SUM('（別紙2-1）4月1日～4月30日'!D37:AG37,'（別紙2-5）5月1日～5月31日'!D37:AH37,'（別紙2-6）6月1日～6月30日'!D37:AG37)</f>
        <v>0</v>
      </c>
      <c r="AJ37" s="112" t="str">
        <f t="shared" si="1"/>
        <v/>
      </c>
      <c r="AK37" s="236" t="str">
        <f t="shared" si="2"/>
        <v/>
      </c>
      <c r="AL37" s="236"/>
    </row>
    <row r="38" spans="1:45" ht="30" customHeight="1" thickBot="1" x14ac:dyDescent="0.3">
      <c r="A38" s="37">
        <v>25</v>
      </c>
      <c r="B38" s="104" t="str">
        <f>IF('（別紙2-5）5月1日～5月31日'!B38="","",'（別紙2-5）5月1日～5月31日'!B38)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93"/>
      <c r="AH38" s="38">
        <f>SUM('（別紙2-1）4月1日～4月30日'!D38:AG38,'（別紙2-5）5月1日～5月31日'!D38:AH38,'（別紙2-6）6月1日～6月30日'!D38:AG38)</f>
        <v>0</v>
      </c>
      <c r="AI38" s="112"/>
      <c r="AJ38" s="112" t="str">
        <f t="shared" si="1"/>
        <v/>
      </c>
      <c r="AK38" s="236" t="str">
        <f t="shared" si="2"/>
        <v/>
      </c>
      <c r="AL38" s="112"/>
      <c r="AM38" s="112"/>
      <c r="AN38" s="112"/>
      <c r="AO38" s="112"/>
      <c r="AP38" s="112"/>
      <c r="AQ38" s="112"/>
      <c r="AR38" s="112"/>
      <c r="AS38" s="112"/>
    </row>
    <row r="39" spans="1:45" ht="30" customHeight="1" x14ac:dyDescent="0.25">
      <c r="A39" s="31">
        <v>26</v>
      </c>
      <c r="B39" s="105" t="str">
        <f>IF('（別紙2-5）5月1日～5月31日'!B39="","",'（別紙2-5）5月1日～5月31日'!B39)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95"/>
      <c r="AH39" s="32">
        <f>SUM('（別紙2-1）4月1日～4月30日'!D39:AG39,'（別紙2-5）5月1日～5月31日'!D39:AH39,'（別紙2-6）6月1日～6月30日'!D39:AG39)</f>
        <v>0</v>
      </c>
      <c r="AI39" s="112"/>
      <c r="AJ39" s="112" t="str">
        <f t="shared" si="1"/>
        <v/>
      </c>
      <c r="AK39" s="236" t="str">
        <f t="shared" si="2"/>
        <v/>
      </c>
      <c r="AL39" s="236"/>
      <c r="AM39" s="112"/>
      <c r="AN39" s="112"/>
      <c r="AO39" s="112"/>
      <c r="AP39" s="112"/>
      <c r="AQ39" s="112"/>
      <c r="AR39" s="112"/>
      <c r="AS39" s="112"/>
    </row>
    <row r="40" spans="1:45" ht="30" customHeight="1" x14ac:dyDescent="0.25">
      <c r="A40" s="33">
        <v>27</v>
      </c>
      <c r="B40" s="103" t="str">
        <f>IF('（別紙2-5）5月1日～5月31日'!B40="","",'（別紙2-5）5月1日～5月31日'!B40)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94"/>
      <c r="AH40" s="34">
        <f>SUM('（別紙2-1）4月1日～4月30日'!D40:AG40,'（別紙2-5）5月1日～5月31日'!D40:AH40,'（別紙2-6）6月1日～6月30日'!D40:AG40)</f>
        <v>0</v>
      </c>
      <c r="AI40" s="112"/>
      <c r="AJ40" s="112" t="str">
        <f t="shared" si="1"/>
        <v/>
      </c>
      <c r="AK40" s="236" t="str">
        <f t="shared" si="2"/>
        <v/>
      </c>
      <c r="AL40" s="112"/>
      <c r="AM40" s="112"/>
      <c r="AN40" s="112"/>
      <c r="AO40" s="112"/>
      <c r="AP40" s="112"/>
      <c r="AQ40" s="112"/>
      <c r="AR40" s="112"/>
      <c r="AS40" s="112"/>
    </row>
    <row r="41" spans="1:45" ht="30" customHeight="1" x14ac:dyDescent="0.25">
      <c r="A41" s="33">
        <v>28</v>
      </c>
      <c r="B41" s="103" t="str">
        <f>IF('（別紙2-5）5月1日～5月31日'!B41="","",'（別紙2-5）5月1日～5月31日'!B41)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94"/>
      <c r="AH41" s="34">
        <f>SUM('（別紙2-1）4月1日～4月30日'!D41:AG41,'（別紙2-5）5月1日～5月31日'!D41:AH41,'（別紙2-6）6月1日～6月30日'!D41:AG41)</f>
        <v>0</v>
      </c>
      <c r="AI41" s="112"/>
      <c r="AJ41" s="112" t="str">
        <f t="shared" si="1"/>
        <v/>
      </c>
      <c r="AK41" s="236" t="str">
        <f t="shared" si="2"/>
        <v/>
      </c>
      <c r="AL41" s="236"/>
      <c r="AM41" s="112"/>
      <c r="AN41" s="112"/>
      <c r="AO41" s="112"/>
      <c r="AP41" s="112"/>
      <c r="AQ41" s="112"/>
      <c r="AR41" s="112"/>
      <c r="AS41" s="112"/>
    </row>
    <row r="42" spans="1:45" s="112" customFormat="1" ht="30" customHeight="1" x14ac:dyDescent="0.4">
      <c r="A42" s="33">
        <v>29</v>
      </c>
      <c r="B42" s="103" t="str">
        <f>IF('（別紙2-5）5月1日～5月31日'!B42="","",'（別紙2-5）5月1日～5月31日'!B42)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94"/>
      <c r="AH42" s="34">
        <f>SUM('（別紙2-1）4月1日～4月30日'!D42:AG42,'（別紙2-5）5月1日～5月31日'!D42:AH42,'（別紙2-6）6月1日～6月30日'!D42:AG42)</f>
        <v>0</v>
      </c>
      <c r="AJ42" s="112" t="str">
        <f t="shared" si="1"/>
        <v/>
      </c>
      <c r="AK42" s="236" t="str">
        <f t="shared" si="2"/>
        <v/>
      </c>
    </row>
    <row r="43" spans="1:45" s="112" customFormat="1" ht="30" customHeight="1" thickBot="1" x14ac:dyDescent="0.45">
      <c r="A43" s="35">
        <v>30</v>
      </c>
      <c r="B43" s="104" t="str">
        <f>IF('（別紙2-5）5月1日～5月31日'!B43="","",'（別紙2-5）5月1日～5月31日'!B43)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93"/>
      <c r="AH43" s="36">
        <f>SUM('（別紙2-1）4月1日～4月30日'!D43:AG43,'（別紙2-5）5月1日～5月31日'!D43:AH43,'（別紙2-6）6月1日～6月30日'!D43:AG43)</f>
        <v>0</v>
      </c>
      <c r="AJ43" s="112" t="str">
        <f t="shared" si="1"/>
        <v/>
      </c>
      <c r="AK43" s="236" t="str">
        <f t="shared" si="2"/>
        <v/>
      </c>
      <c r="AL43" s="236"/>
    </row>
    <row r="44" spans="1:45" s="112" customFormat="1" ht="30" customHeight="1" x14ac:dyDescent="0.4">
      <c r="A44" s="71">
        <v>31</v>
      </c>
      <c r="B44" s="105" t="str">
        <f>IF('（別紙2-5）5月1日～5月31日'!B44="","",'（別紙2-5）5月1日～5月31日'!B44)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95"/>
      <c r="AH44" s="59">
        <f>SUM('（別紙2-1）4月1日～4月30日'!D44:AG44,'（別紙2-5）5月1日～5月31日'!D44:AH44,'（別紙2-6）6月1日～6月30日'!D44:AG44)</f>
        <v>0</v>
      </c>
      <c r="AJ44" s="112" t="str">
        <f t="shared" si="1"/>
        <v/>
      </c>
      <c r="AK44" s="236" t="str">
        <f t="shared" si="2"/>
        <v/>
      </c>
    </row>
    <row r="45" spans="1:45" s="112" customFormat="1" ht="30" customHeight="1" x14ac:dyDescent="0.4">
      <c r="A45" s="35">
        <v>32</v>
      </c>
      <c r="B45" s="103" t="str">
        <f>IF('（別紙2-5）5月1日～5月31日'!B45="","",'（別紙2-5）5月1日～5月31日'!B45)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94"/>
      <c r="AH45" s="36">
        <f>SUM('（別紙2-1）4月1日～4月30日'!D45:AG45,'（別紙2-5）5月1日～5月31日'!D45:AH45,'（別紙2-6）6月1日～6月30日'!D45:AG45)</f>
        <v>0</v>
      </c>
      <c r="AJ45" s="112" t="str">
        <f t="shared" si="1"/>
        <v/>
      </c>
      <c r="AK45" s="236" t="str">
        <f t="shared" si="2"/>
        <v/>
      </c>
      <c r="AL45" s="236"/>
    </row>
    <row r="46" spans="1:45" s="112" customFormat="1" ht="30" customHeight="1" x14ac:dyDescent="0.4">
      <c r="A46" s="35">
        <v>33</v>
      </c>
      <c r="B46" s="103" t="str">
        <f>IF('（別紙2-5）5月1日～5月31日'!B46="","",'（別紙2-5）5月1日～5月31日'!B46)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94"/>
      <c r="AH46" s="36">
        <f>SUM('（別紙2-1）4月1日～4月30日'!D46:AG46,'（別紙2-5）5月1日～5月31日'!D46:AH46,'（別紙2-6）6月1日～6月30日'!D46:AG46)</f>
        <v>0</v>
      </c>
      <c r="AJ46" s="112" t="str">
        <f t="shared" si="1"/>
        <v/>
      </c>
      <c r="AK46" s="236" t="str">
        <f t="shared" si="2"/>
        <v/>
      </c>
    </row>
    <row r="47" spans="1:45" s="112" customFormat="1" ht="30" customHeight="1" x14ac:dyDescent="0.4">
      <c r="A47" s="35">
        <v>34</v>
      </c>
      <c r="B47" s="103" t="str">
        <f>IF('（別紙2-5）5月1日～5月31日'!B47="","",'（別紙2-5）5月1日～5月31日'!B47)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94"/>
      <c r="AH47" s="36">
        <f>SUM('（別紙2-1）4月1日～4月30日'!D47:AG47,'（別紙2-5）5月1日～5月31日'!D47:AH47,'（別紙2-6）6月1日～6月30日'!D47:AG47)</f>
        <v>0</v>
      </c>
      <c r="AJ47" s="112" t="str">
        <f t="shared" si="1"/>
        <v/>
      </c>
      <c r="AK47" s="236" t="str">
        <f t="shared" si="2"/>
        <v/>
      </c>
      <c r="AL47" s="236"/>
    </row>
    <row r="48" spans="1:45" s="112" customFormat="1" ht="30" customHeight="1" thickBot="1" x14ac:dyDescent="0.45">
      <c r="A48" s="37">
        <v>35</v>
      </c>
      <c r="B48" s="104" t="str">
        <f>IF('（別紙2-5）5月1日～5月31日'!B48="","",'（別紙2-5）5月1日～5月31日'!B48)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93"/>
      <c r="AH48" s="38">
        <f>SUM('（別紙2-1）4月1日～4月30日'!D48:AG48,'（別紙2-5）5月1日～5月31日'!D48:AH48,'（別紙2-6）6月1日～6月30日'!D48:AG48)</f>
        <v>0</v>
      </c>
      <c r="AJ48" s="112" t="str">
        <f t="shared" si="1"/>
        <v/>
      </c>
      <c r="AK48" s="236" t="str">
        <f t="shared" si="2"/>
        <v/>
      </c>
    </row>
    <row r="49" spans="1:38" s="112" customFormat="1" ht="30" customHeight="1" x14ac:dyDescent="0.4">
      <c r="A49" s="64">
        <v>36</v>
      </c>
      <c r="B49" s="105" t="str">
        <f>IF('（別紙2-5）5月1日～5月31日'!B49="","",'（別紙2-5）5月1日～5月31日'!B49)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96"/>
      <c r="AH49" s="70">
        <f>SUM('（別紙2-1）4月1日～4月30日'!D49:AG49,'（別紙2-5）5月1日～5月31日'!D49:AH49,'（別紙2-6）6月1日～6月30日'!D49:AG49)</f>
        <v>0</v>
      </c>
      <c r="AJ49" s="112" t="str">
        <f t="shared" si="1"/>
        <v/>
      </c>
      <c r="AK49" s="236" t="str">
        <f t="shared" si="2"/>
        <v/>
      </c>
      <c r="AL49" s="236"/>
    </row>
    <row r="50" spans="1:38" s="112" customFormat="1" ht="30" customHeight="1" x14ac:dyDescent="0.4">
      <c r="A50" s="35">
        <v>37</v>
      </c>
      <c r="B50" s="103" t="str">
        <f>IF('（別紙2-5）5月1日～5月31日'!B50="","",'（別紙2-5）5月1日～5月31日'!B50)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94"/>
      <c r="AH50" s="36">
        <f>SUM('（別紙2-1）4月1日～4月30日'!D50:AG50,'（別紙2-5）5月1日～5月31日'!D50:AH50,'（別紙2-6）6月1日～6月30日'!D50:AG50)</f>
        <v>0</v>
      </c>
      <c r="AJ50" s="112" t="str">
        <f t="shared" si="1"/>
        <v/>
      </c>
      <c r="AK50" s="236" t="str">
        <f t="shared" si="2"/>
        <v/>
      </c>
    </row>
    <row r="51" spans="1:38" s="112" customFormat="1" ht="30" customHeight="1" x14ac:dyDescent="0.4">
      <c r="A51" s="35">
        <v>38</v>
      </c>
      <c r="B51" s="103" t="str">
        <f>IF('（別紙2-5）5月1日～5月31日'!B51="","",'（別紙2-5）5月1日～5月31日'!B51)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94"/>
      <c r="AH51" s="36">
        <f>SUM('（別紙2-1）4月1日～4月30日'!D51:AG51,'（別紙2-5）5月1日～5月31日'!D51:AH51,'（別紙2-6）6月1日～6月30日'!D51:AG51)</f>
        <v>0</v>
      </c>
      <c r="AJ51" s="112" t="str">
        <f t="shared" si="1"/>
        <v/>
      </c>
      <c r="AK51" s="236" t="str">
        <f t="shared" si="2"/>
        <v/>
      </c>
      <c r="AL51" s="236"/>
    </row>
    <row r="52" spans="1:38" s="112" customFormat="1" ht="30" customHeight="1" x14ac:dyDescent="0.4">
      <c r="A52" s="35">
        <v>39</v>
      </c>
      <c r="B52" s="103" t="str">
        <f>IF('（別紙2-5）5月1日～5月31日'!B52="","",'（別紙2-5）5月1日～5月31日'!B52)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94"/>
      <c r="AH52" s="36">
        <f>SUM('（別紙2-1）4月1日～4月30日'!D52:AG52,'（別紙2-5）5月1日～5月31日'!D52:AH52,'（別紙2-6）6月1日～6月30日'!D52:AG52)</f>
        <v>0</v>
      </c>
      <c r="AJ52" s="112" t="str">
        <f t="shared" si="1"/>
        <v/>
      </c>
      <c r="AK52" s="236" t="str">
        <f t="shared" si="2"/>
        <v/>
      </c>
    </row>
    <row r="53" spans="1:38" s="112" customFormat="1" ht="30" customHeight="1" thickBot="1" x14ac:dyDescent="0.45">
      <c r="A53" s="35">
        <v>40</v>
      </c>
      <c r="B53" s="104" t="str">
        <f>IF('（別紙2-5）5月1日～5月31日'!B53="","",'（別紙2-5）5月1日～5月31日'!B53)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94"/>
      <c r="AH53" s="36">
        <f>SUM('（別紙2-1）4月1日～4月30日'!D53:AG53,'（別紙2-5）5月1日～5月31日'!D53:AH53,'（別紙2-6）6月1日～6月30日'!D53:AG53)</f>
        <v>0</v>
      </c>
      <c r="AJ53" s="112" t="str">
        <f t="shared" si="1"/>
        <v/>
      </c>
      <c r="AK53" s="236" t="str">
        <f t="shared" si="2"/>
        <v/>
      </c>
      <c r="AL53" s="236"/>
    </row>
    <row r="54" spans="1:38" s="112" customFormat="1" ht="30" customHeight="1" x14ac:dyDescent="0.4">
      <c r="A54" s="71">
        <v>41</v>
      </c>
      <c r="B54" s="105" t="str">
        <f>IF('（別紙2-5）5月1日～5月31日'!B54="","",'（別紙2-5）5月1日～5月31日'!B54)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95"/>
      <c r="AH54" s="59">
        <f>SUM('（別紙2-1）4月1日～4月30日'!D54:AG54,'（別紙2-5）5月1日～5月31日'!D54:AH54,'（別紙2-6）6月1日～6月30日'!D54:AG54)</f>
        <v>0</v>
      </c>
      <c r="AJ54" s="112" t="str">
        <f t="shared" si="1"/>
        <v/>
      </c>
      <c r="AK54" s="236" t="str">
        <f t="shared" si="2"/>
        <v/>
      </c>
    </row>
    <row r="55" spans="1:38" s="112" customFormat="1" ht="30" customHeight="1" x14ac:dyDescent="0.4">
      <c r="A55" s="35">
        <v>42</v>
      </c>
      <c r="B55" s="103" t="str">
        <f>IF('（別紙2-5）5月1日～5月31日'!B55="","",'（別紙2-5）5月1日～5月31日'!B55)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94"/>
      <c r="AH55" s="36">
        <f>SUM('（別紙2-1）4月1日～4月30日'!D55:AG55,'（別紙2-5）5月1日～5月31日'!D55:AH55,'（別紙2-6）6月1日～6月30日'!D55:AG55)</f>
        <v>0</v>
      </c>
      <c r="AJ55" s="112" t="str">
        <f t="shared" si="1"/>
        <v/>
      </c>
      <c r="AK55" s="236" t="str">
        <f t="shared" si="2"/>
        <v/>
      </c>
      <c r="AL55" s="236"/>
    </row>
    <row r="56" spans="1:38" s="112" customFormat="1" ht="30" customHeight="1" x14ac:dyDescent="0.4">
      <c r="A56" s="35">
        <v>43</v>
      </c>
      <c r="B56" s="103" t="str">
        <f>IF('（別紙2-5）5月1日～5月31日'!B56="","",'（別紙2-5）5月1日～5月31日'!B56)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94"/>
      <c r="AH56" s="36">
        <f>SUM('（別紙2-1）4月1日～4月30日'!D56:AG56,'（別紙2-5）5月1日～5月31日'!D56:AH56,'（別紙2-6）6月1日～6月30日'!D56:AG56)</f>
        <v>0</v>
      </c>
      <c r="AJ56" s="112" t="str">
        <f t="shared" si="1"/>
        <v/>
      </c>
      <c r="AK56" s="236" t="str">
        <f t="shared" si="2"/>
        <v/>
      </c>
    </row>
    <row r="57" spans="1:38" s="112" customFormat="1" ht="30" customHeight="1" x14ac:dyDescent="0.4">
      <c r="A57" s="35">
        <v>44</v>
      </c>
      <c r="B57" s="103" t="str">
        <f>IF('（別紙2-5）5月1日～5月31日'!B57="","",'（別紙2-5）5月1日～5月31日'!B57)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94"/>
      <c r="AH57" s="36">
        <f>SUM('（別紙2-1）4月1日～4月30日'!D57:AG57,'（別紙2-5）5月1日～5月31日'!D57:AH57,'（別紙2-6）6月1日～6月30日'!D57:AG57)</f>
        <v>0</v>
      </c>
      <c r="AJ57" s="112" t="str">
        <f t="shared" si="1"/>
        <v/>
      </c>
      <c r="AK57" s="236" t="str">
        <f t="shared" si="2"/>
        <v/>
      </c>
      <c r="AL57" s="236"/>
    </row>
    <row r="58" spans="1:38" s="112" customFormat="1" ht="30" customHeight="1" thickBot="1" x14ac:dyDescent="0.45">
      <c r="A58" s="37">
        <v>45</v>
      </c>
      <c r="B58" s="104" t="str">
        <f>IF('（別紙2-5）5月1日～5月31日'!B58="","",'（別紙2-5）5月1日～5月31日'!B58)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93"/>
      <c r="AH58" s="38">
        <f>SUM('（別紙2-1）4月1日～4月30日'!D58:AG58,'（別紙2-5）5月1日～5月31日'!D58:AH58,'（別紙2-6）6月1日～6月30日'!D58:AG58)</f>
        <v>0</v>
      </c>
      <c r="AJ58" s="112" t="str">
        <f t="shared" si="1"/>
        <v/>
      </c>
      <c r="AK58" s="236" t="str">
        <f t="shared" si="2"/>
        <v/>
      </c>
    </row>
    <row r="59" spans="1:38" s="112" customFormat="1" ht="30" customHeight="1" x14ac:dyDescent="0.4">
      <c r="A59" s="64">
        <v>46</v>
      </c>
      <c r="B59" s="105" t="str">
        <f>IF('（別紙2-5）5月1日～5月31日'!B59="","",'（別紙2-5）5月1日～5月31日'!B59)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96"/>
      <c r="AH59" s="70">
        <f>SUM('（別紙2-1）4月1日～4月30日'!D59:AG59,'（別紙2-5）5月1日～5月31日'!D59:AH59,'（別紙2-6）6月1日～6月30日'!D59:AG59)</f>
        <v>0</v>
      </c>
      <c r="AJ59" s="112" t="str">
        <f t="shared" si="1"/>
        <v/>
      </c>
      <c r="AK59" s="236" t="str">
        <f t="shared" si="2"/>
        <v/>
      </c>
      <c r="AL59" s="236"/>
    </row>
    <row r="60" spans="1:38" s="112" customFormat="1" ht="30" customHeight="1" x14ac:dyDescent="0.4">
      <c r="A60" s="35">
        <v>47</v>
      </c>
      <c r="B60" s="103" t="str">
        <f>IF('（別紙2-5）5月1日～5月31日'!B60="","",'（別紙2-5）5月1日～5月31日'!B60)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94"/>
      <c r="AH60" s="36">
        <f>SUM('（別紙2-1）4月1日～4月30日'!D60:AG60,'（別紙2-5）5月1日～5月31日'!D60:AH60,'（別紙2-6）6月1日～6月30日'!D60:AG60)</f>
        <v>0</v>
      </c>
      <c r="AJ60" s="112" t="str">
        <f t="shared" si="1"/>
        <v/>
      </c>
      <c r="AK60" s="236" t="str">
        <f t="shared" si="2"/>
        <v/>
      </c>
    </row>
    <row r="61" spans="1:38" s="112" customFormat="1" ht="30" customHeight="1" x14ac:dyDescent="0.4">
      <c r="A61" s="35">
        <v>48</v>
      </c>
      <c r="B61" s="103" t="str">
        <f>IF('（別紙2-5）5月1日～5月31日'!B61="","",'（別紙2-5）5月1日～5月31日'!B61)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94"/>
      <c r="AH61" s="36">
        <f>SUM('（別紙2-1）4月1日～4月30日'!D61:AG61,'（別紙2-5）5月1日～5月31日'!D61:AH61,'（別紙2-6）6月1日～6月30日'!D61:AG61)</f>
        <v>0</v>
      </c>
      <c r="AJ61" s="112" t="str">
        <f t="shared" si="1"/>
        <v/>
      </c>
      <c r="AK61" s="236" t="str">
        <f t="shared" si="2"/>
        <v/>
      </c>
      <c r="AL61" s="236"/>
    </row>
    <row r="62" spans="1:38" s="112" customFormat="1" ht="30" customHeight="1" x14ac:dyDescent="0.4">
      <c r="A62" s="35">
        <v>49</v>
      </c>
      <c r="B62" s="103" t="str">
        <f>IF('（別紙2-5）5月1日～5月31日'!B62="","",'（別紙2-5）5月1日～5月31日'!B62)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94"/>
      <c r="AH62" s="36">
        <f>SUM('（別紙2-1）4月1日～4月30日'!D62:AG62,'（別紙2-5）5月1日～5月31日'!D62:AH62,'（別紙2-6）6月1日～6月30日'!D62:AG62)</f>
        <v>0</v>
      </c>
      <c r="AJ62" s="112" t="str">
        <f t="shared" si="1"/>
        <v/>
      </c>
      <c r="AK62" s="236" t="str">
        <f t="shared" si="2"/>
        <v/>
      </c>
    </row>
    <row r="63" spans="1:38" s="112" customFormat="1" ht="30" customHeight="1" thickBot="1" x14ac:dyDescent="0.45">
      <c r="A63" s="35">
        <v>50</v>
      </c>
      <c r="B63" s="104" t="str">
        <f>IF('（別紙2-5）5月1日～5月31日'!B63="","",'（別紙2-5）5月1日～5月31日'!B63)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94"/>
      <c r="AH63" s="36">
        <f>SUM('（別紙2-1）4月1日～4月30日'!D63:AG63,'（別紙2-5）5月1日～5月31日'!D63:AH63,'（別紙2-6）6月1日～6月30日'!D63:AG63)</f>
        <v>0</v>
      </c>
      <c r="AJ63" s="112" t="str">
        <f t="shared" si="1"/>
        <v/>
      </c>
      <c r="AK63" s="236" t="str">
        <f t="shared" si="2"/>
        <v/>
      </c>
      <c r="AL63" s="236"/>
    </row>
    <row r="64" spans="1:38" s="112" customFormat="1" ht="30" customHeight="1" x14ac:dyDescent="0.4">
      <c r="A64" s="71">
        <v>51</v>
      </c>
      <c r="B64" s="105" t="str">
        <f>IF('（別紙2-5）5月1日～5月31日'!B64="","",'（別紙2-5）5月1日～5月31日'!B64)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95"/>
      <c r="AH64" s="59">
        <f>SUM('（別紙2-1）4月1日～4月30日'!D64:AG64,'（別紙2-5）5月1日～5月31日'!D64:AH64,'（別紙2-6）6月1日～6月30日'!D64:AG64)</f>
        <v>0</v>
      </c>
      <c r="AJ64" s="112" t="str">
        <f t="shared" si="1"/>
        <v/>
      </c>
      <c r="AK64" s="236" t="str">
        <f t="shared" si="2"/>
        <v/>
      </c>
    </row>
    <row r="65" spans="1:38" s="112" customFormat="1" ht="30" customHeight="1" x14ac:dyDescent="0.4">
      <c r="A65" s="35">
        <v>52</v>
      </c>
      <c r="B65" s="103" t="str">
        <f>IF('（別紙2-5）5月1日～5月31日'!B65="","",'（別紙2-5）5月1日～5月31日'!B65)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94"/>
      <c r="AH65" s="36">
        <f>SUM('（別紙2-1）4月1日～4月30日'!D65:AG65,'（別紙2-5）5月1日～5月31日'!D65:AH65,'（別紙2-6）6月1日～6月30日'!D65:AG65)</f>
        <v>0</v>
      </c>
      <c r="AJ65" s="112" t="str">
        <f t="shared" si="1"/>
        <v/>
      </c>
      <c r="AK65" s="236" t="str">
        <f t="shared" si="2"/>
        <v/>
      </c>
      <c r="AL65" s="236"/>
    </row>
    <row r="66" spans="1:38" s="112" customFormat="1" ht="30" customHeight="1" x14ac:dyDescent="0.4">
      <c r="A66" s="35">
        <v>53</v>
      </c>
      <c r="B66" s="103" t="str">
        <f>IF('（別紙2-5）5月1日～5月31日'!B66="","",'（別紙2-5）5月1日～5月31日'!B66)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94"/>
      <c r="AH66" s="36">
        <f>SUM('（別紙2-1）4月1日～4月30日'!D66:AG66,'（別紙2-5）5月1日～5月31日'!D66:AH66,'（別紙2-6）6月1日～6月30日'!D66:AG66)</f>
        <v>0</v>
      </c>
      <c r="AJ66" s="112" t="str">
        <f t="shared" si="1"/>
        <v/>
      </c>
      <c r="AK66" s="236" t="str">
        <f t="shared" si="2"/>
        <v/>
      </c>
    </row>
    <row r="67" spans="1:38" s="112" customFormat="1" ht="30" customHeight="1" x14ac:dyDescent="0.4">
      <c r="A67" s="35">
        <v>54</v>
      </c>
      <c r="B67" s="103" t="str">
        <f>IF('（別紙2-5）5月1日～5月31日'!B67="","",'（別紙2-5）5月1日～5月31日'!B67)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94"/>
      <c r="AH67" s="36">
        <f>SUM('（別紙2-1）4月1日～4月30日'!D67:AG67,'（別紙2-5）5月1日～5月31日'!D67:AH67,'（別紙2-6）6月1日～6月30日'!D67:AG67)</f>
        <v>0</v>
      </c>
      <c r="AJ67" s="112" t="str">
        <f t="shared" si="1"/>
        <v/>
      </c>
      <c r="AK67" s="236" t="str">
        <f t="shared" si="2"/>
        <v/>
      </c>
      <c r="AL67" s="236"/>
    </row>
    <row r="68" spans="1:38" s="112" customFormat="1" ht="30" customHeight="1" thickBot="1" x14ac:dyDescent="0.45">
      <c r="A68" s="37">
        <v>55</v>
      </c>
      <c r="B68" s="104" t="str">
        <f>IF('（別紙2-5）5月1日～5月31日'!B68="","",'（別紙2-5）5月1日～5月31日'!B68)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93"/>
      <c r="AH68" s="38">
        <f>SUM('（別紙2-1）4月1日～4月30日'!D68:AG68,'（別紙2-5）5月1日～5月31日'!D68:AH68,'（別紙2-6）6月1日～6月30日'!D68:AG68)</f>
        <v>0</v>
      </c>
      <c r="AJ68" s="112" t="str">
        <f t="shared" si="1"/>
        <v/>
      </c>
      <c r="AK68" s="236" t="str">
        <f t="shared" si="2"/>
        <v/>
      </c>
    </row>
    <row r="69" spans="1:38" s="112" customFormat="1" ht="30" customHeight="1" x14ac:dyDescent="0.4">
      <c r="A69" s="64">
        <v>56</v>
      </c>
      <c r="B69" s="105" t="str">
        <f>IF('（別紙2-5）5月1日～5月31日'!B69="","",'（別紙2-5）5月1日～5月31日'!B69)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96"/>
      <c r="AH69" s="70">
        <f>SUM('（別紙2-1）4月1日～4月30日'!D69:AG69,'（別紙2-5）5月1日～5月31日'!D69:AH69,'（別紙2-6）6月1日～6月30日'!D69:AG69)</f>
        <v>0</v>
      </c>
      <c r="AJ69" s="112" t="str">
        <f t="shared" si="1"/>
        <v/>
      </c>
      <c r="AK69" s="236" t="str">
        <f t="shared" si="2"/>
        <v/>
      </c>
      <c r="AL69" s="236"/>
    </row>
    <row r="70" spans="1:38" s="112" customFormat="1" ht="30" customHeight="1" x14ac:dyDescent="0.4">
      <c r="A70" s="35">
        <v>57</v>
      </c>
      <c r="B70" s="103" t="str">
        <f>IF('（別紙2-5）5月1日～5月31日'!B70="","",'（別紙2-5）5月1日～5月31日'!B70)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94"/>
      <c r="AH70" s="36">
        <f>SUM('（別紙2-1）4月1日～4月30日'!D70:AG70,'（別紙2-5）5月1日～5月31日'!D70:AH70,'（別紙2-6）6月1日～6月30日'!D70:AG70)</f>
        <v>0</v>
      </c>
      <c r="AJ70" s="112" t="str">
        <f t="shared" si="1"/>
        <v/>
      </c>
      <c r="AK70" s="236" t="str">
        <f t="shared" si="2"/>
        <v/>
      </c>
    </row>
    <row r="71" spans="1:38" s="112" customFormat="1" ht="30" customHeight="1" x14ac:dyDescent="0.4">
      <c r="A71" s="35">
        <v>58</v>
      </c>
      <c r="B71" s="103" t="str">
        <f>IF('（別紙2-5）5月1日～5月31日'!B71="","",'（別紙2-5）5月1日～5月31日'!B71)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94"/>
      <c r="AH71" s="36">
        <f>SUM('（別紙2-1）4月1日～4月30日'!D71:AG71,'（別紙2-5）5月1日～5月31日'!D71:AH71,'（別紙2-6）6月1日～6月30日'!D71:AG71)</f>
        <v>0</v>
      </c>
      <c r="AJ71" s="112" t="str">
        <f t="shared" si="1"/>
        <v/>
      </c>
      <c r="AK71" s="236" t="str">
        <f t="shared" si="2"/>
        <v/>
      </c>
      <c r="AL71" s="236"/>
    </row>
    <row r="72" spans="1:38" s="112" customFormat="1" ht="30" customHeight="1" x14ac:dyDescent="0.4">
      <c r="A72" s="35">
        <v>59</v>
      </c>
      <c r="B72" s="103" t="str">
        <f>IF('（別紙2-5）5月1日～5月31日'!B72="","",'（別紙2-5）5月1日～5月31日'!B72)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94"/>
      <c r="AH72" s="36">
        <f>SUM('（別紙2-1）4月1日～4月30日'!D72:AG72,'（別紙2-5）5月1日～5月31日'!D72:AH72,'（別紙2-6）6月1日～6月30日'!D72:AG72)</f>
        <v>0</v>
      </c>
      <c r="AJ72" s="112" t="str">
        <f t="shared" si="1"/>
        <v/>
      </c>
      <c r="AK72" s="236" t="str">
        <f t="shared" si="2"/>
        <v/>
      </c>
    </row>
    <row r="73" spans="1:38" s="112" customFormat="1" ht="30" customHeight="1" thickBot="1" x14ac:dyDescent="0.45">
      <c r="A73" s="35">
        <v>60</v>
      </c>
      <c r="B73" s="106" t="str">
        <f>IF('（別紙2-5）5月1日～5月31日'!B73="","",'（別紙2-5）5月1日～5月31日'!B73)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94"/>
      <c r="AH73" s="36">
        <f>SUM('（別紙2-1）4月1日～4月30日'!D73:AG73,'（別紙2-5）5月1日～5月31日'!D73:AH73,'（別紙2-6）6月1日～6月30日'!D73:AG73)</f>
        <v>0</v>
      </c>
      <c r="AJ73" s="112" t="str">
        <f t="shared" si="1"/>
        <v/>
      </c>
      <c r="AK73" s="236" t="str">
        <f t="shared" si="2"/>
        <v/>
      </c>
      <c r="AL73" s="236"/>
    </row>
    <row r="74" spans="1:38" s="112" customFormat="1" ht="30" customHeight="1" x14ac:dyDescent="0.4">
      <c r="A74" s="71">
        <v>61</v>
      </c>
      <c r="B74" s="103" t="str">
        <f>IF('（別紙2-5）5月1日～5月31日'!B74="","",'（別紙2-5）5月1日～5月31日'!B74)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95"/>
      <c r="AH74" s="59">
        <f>SUM('（別紙2-1）4月1日～4月30日'!D74:AG74,'（別紙2-5）5月1日～5月31日'!D74:AH74,'（別紙2-6）6月1日～6月30日'!D74:AG74)</f>
        <v>0</v>
      </c>
      <c r="AJ74" s="112" t="str">
        <f t="shared" si="1"/>
        <v/>
      </c>
      <c r="AK74" s="236" t="str">
        <f t="shared" si="2"/>
        <v/>
      </c>
    </row>
    <row r="75" spans="1:38" s="112" customFormat="1" ht="30" customHeight="1" x14ac:dyDescent="0.4">
      <c r="A75" s="35">
        <v>62</v>
      </c>
      <c r="B75" s="103" t="str">
        <f>IF('（別紙2-5）5月1日～5月31日'!B75="","",'（別紙2-5）5月1日～5月31日'!B75)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94"/>
      <c r="AH75" s="36">
        <f>SUM('（別紙2-1）4月1日～4月30日'!D75:AG75,'（別紙2-5）5月1日～5月31日'!D75:AH75,'（別紙2-6）6月1日～6月30日'!D75:AG75)</f>
        <v>0</v>
      </c>
      <c r="AJ75" s="112" t="str">
        <f t="shared" si="1"/>
        <v/>
      </c>
      <c r="AK75" s="236" t="str">
        <f t="shared" si="2"/>
        <v/>
      </c>
      <c r="AL75" s="236"/>
    </row>
    <row r="76" spans="1:38" s="112" customFormat="1" ht="30" customHeight="1" x14ac:dyDescent="0.4">
      <c r="A76" s="35">
        <v>63</v>
      </c>
      <c r="B76" s="103" t="str">
        <f>IF('（別紙2-5）5月1日～5月31日'!B76="","",'（別紙2-5）5月1日～5月31日'!B76)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94"/>
      <c r="AH76" s="36">
        <f>SUM('（別紙2-1）4月1日～4月30日'!D76:AG76,'（別紙2-5）5月1日～5月31日'!D76:AH76,'（別紙2-6）6月1日～6月30日'!D76:AG76)</f>
        <v>0</v>
      </c>
      <c r="AJ76" s="112" t="str">
        <f t="shared" si="1"/>
        <v/>
      </c>
      <c r="AK76" s="236" t="str">
        <f t="shared" si="2"/>
        <v/>
      </c>
    </row>
    <row r="77" spans="1:38" s="112" customFormat="1" ht="30" customHeight="1" x14ac:dyDescent="0.4">
      <c r="A77" s="35">
        <v>64</v>
      </c>
      <c r="B77" s="103" t="str">
        <f>IF('（別紙2-5）5月1日～5月31日'!B77="","",'（別紙2-5）5月1日～5月31日'!B77)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94"/>
      <c r="AH77" s="36">
        <f>SUM('（別紙2-1）4月1日～4月30日'!D77:AG77,'（別紙2-5）5月1日～5月31日'!D77:AH77,'（別紙2-6）6月1日～6月30日'!D77:AG77)</f>
        <v>0</v>
      </c>
      <c r="AJ77" s="112" t="str">
        <f t="shared" si="1"/>
        <v/>
      </c>
      <c r="AK77" s="236" t="str">
        <f t="shared" si="2"/>
        <v/>
      </c>
      <c r="AL77" s="236"/>
    </row>
    <row r="78" spans="1:38" s="112" customFormat="1" ht="30" customHeight="1" thickBot="1" x14ac:dyDescent="0.45">
      <c r="A78" s="37">
        <v>65</v>
      </c>
      <c r="B78" s="104" t="str">
        <f>IF('（別紙2-5）5月1日～5月31日'!B78="","",'（別紙2-5）5月1日～5月31日'!B78)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93"/>
      <c r="AH78" s="38">
        <f>SUM('（別紙2-1）4月1日～4月30日'!D78:AG78,'（別紙2-5）5月1日～5月31日'!D78:AH78,'（別紙2-6）6月1日～6月30日'!D78:AG78)</f>
        <v>0</v>
      </c>
      <c r="AJ78" s="112" t="str">
        <f t="shared" si="1"/>
        <v/>
      </c>
      <c r="AK78" s="236" t="str">
        <f t="shared" si="2"/>
        <v/>
      </c>
    </row>
    <row r="79" spans="1:38" s="112" customFormat="1" ht="30" customHeight="1" x14ac:dyDescent="0.4">
      <c r="A79" s="64">
        <v>66</v>
      </c>
      <c r="B79" s="105" t="str">
        <f>IF('（別紙2-5）5月1日～5月31日'!B79="","",'（別紙2-5）5月1日～5月31日'!B79)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96"/>
      <c r="AH79" s="70">
        <f>SUM('（別紙2-1）4月1日～4月30日'!D79:AG79,'（別紙2-5）5月1日～5月31日'!D79:AH79,'（別紙2-6）6月1日～6月30日'!D79:AG79)</f>
        <v>0</v>
      </c>
      <c r="AJ79" s="112" t="str">
        <f t="shared" ref="AJ79:AJ142" si="3">IFERROR(MATCH(0,INDEX(0/($D79:$AG79&lt;&gt;""),),0),"")</f>
        <v/>
      </c>
      <c r="AK79" s="236" t="str">
        <f t="shared" ref="AK79:AK142" si="4">IFERROR(MATCH(MAX($D79:$AG79)+1,$D79:$AG79,1),"")</f>
        <v/>
      </c>
      <c r="AL79" s="236"/>
    </row>
    <row r="80" spans="1:38" s="112" customFormat="1" ht="30" customHeight="1" x14ac:dyDescent="0.4">
      <c r="A80" s="35">
        <v>67</v>
      </c>
      <c r="B80" s="103" t="str">
        <f>IF('（別紙2-5）5月1日～5月31日'!B80="","",'（別紙2-5）5月1日～5月31日'!B80)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94"/>
      <c r="AH80" s="36">
        <f>SUM('（別紙2-1）4月1日～4月30日'!D80:AG80,'（別紙2-5）5月1日～5月31日'!D80:AH80,'（別紙2-6）6月1日～6月30日'!D80:AG80)</f>
        <v>0</v>
      </c>
      <c r="AJ80" s="112" t="str">
        <f t="shared" si="3"/>
        <v/>
      </c>
      <c r="AK80" s="236" t="str">
        <f t="shared" si="4"/>
        <v/>
      </c>
    </row>
    <row r="81" spans="1:38" s="112" customFormat="1" ht="30" customHeight="1" x14ac:dyDescent="0.4">
      <c r="A81" s="35">
        <v>68</v>
      </c>
      <c r="B81" s="103" t="str">
        <f>IF('（別紙2-5）5月1日～5月31日'!B81="","",'（別紙2-5）5月1日～5月31日'!B81)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94"/>
      <c r="AH81" s="36">
        <f>SUM('（別紙2-1）4月1日～4月30日'!D81:AG81,'（別紙2-5）5月1日～5月31日'!D81:AH81,'（別紙2-6）6月1日～6月30日'!D81:AG81)</f>
        <v>0</v>
      </c>
      <c r="AJ81" s="112" t="str">
        <f t="shared" si="3"/>
        <v/>
      </c>
      <c r="AK81" s="236" t="str">
        <f t="shared" si="4"/>
        <v/>
      </c>
      <c r="AL81" s="236"/>
    </row>
    <row r="82" spans="1:38" s="112" customFormat="1" ht="30" customHeight="1" x14ac:dyDescent="0.4">
      <c r="A82" s="35">
        <v>69</v>
      </c>
      <c r="B82" s="103" t="str">
        <f>IF('（別紙2-5）5月1日～5月31日'!B82="","",'（別紙2-5）5月1日～5月31日'!B82)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94"/>
      <c r="AH82" s="36">
        <f>SUM('（別紙2-1）4月1日～4月30日'!D82:AG82,'（別紙2-5）5月1日～5月31日'!D82:AH82,'（別紙2-6）6月1日～6月30日'!D82:AG82)</f>
        <v>0</v>
      </c>
      <c r="AJ82" s="112" t="str">
        <f t="shared" si="3"/>
        <v/>
      </c>
      <c r="AK82" s="236" t="str">
        <f t="shared" si="4"/>
        <v/>
      </c>
    </row>
    <row r="83" spans="1:38" s="112" customFormat="1" ht="30" customHeight="1" thickBot="1" x14ac:dyDescent="0.45">
      <c r="A83" s="35">
        <v>70</v>
      </c>
      <c r="B83" s="104" t="str">
        <f>IF('（別紙2-5）5月1日～5月31日'!B83="","",'（別紙2-5）5月1日～5月31日'!B83)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94"/>
      <c r="AH83" s="36">
        <f>SUM('（別紙2-1）4月1日～4月30日'!D83:AG83,'（別紙2-5）5月1日～5月31日'!D83:AH83,'（別紙2-6）6月1日～6月30日'!D83:AG83)</f>
        <v>0</v>
      </c>
      <c r="AJ83" s="112" t="str">
        <f t="shared" si="3"/>
        <v/>
      </c>
      <c r="AK83" s="236" t="str">
        <f t="shared" si="4"/>
        <v/>
      </c>
      <c r="AL83" s="236"/>
    </row>
    <row r="84" spans="1:38" s="112" customFormat="1" ht="30" customHeight="1" x14ac:dyDescent="0.4">
      <c r="A84" s="71">
        <v>71</v>
      </c>
      <c r="B84" s="105" t="str">
        <f>IF('（別紙2-5）5月1日～5月31日'!B84="","",'（別紙2-5）5月1日～5月31日'!B84)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95"/>
      <c r="AH84" s="59">
        <f>SUM('（別紙2-1）4月1日～4月30日'!D84:AG84,'（別紙2-5）5月1日～5月31日'!D84:AH84,'（別紙2-6）6月1日～6月30日'!D84:AG84)</f>
        <v>0</v>
      </c>
      <c r="AJ84" s="112" t="str">
        <f t="shared" si="3"/>
        <v/>
      </c>
      <c r="AK84" s="236" t="str">
        <f t="shared" si="4"/>
        <v/>
      </c>
    </row>
    <row r="85" spans="1:38" s="112" customFormat="1" ht="30" customHeight="1" x14ac:dyDescent="0.4">
      <c r="A85" s="35">
        <v>72</v>
      </c>
      <c r="B85" s="103" t="str">
        <f>IF('（別紙2-5）5月1日～5月31日'!B85="","",'（別紙2-5）5月1日～5月31日'!B85)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94"/>
      <c r="AH85" s="36">
        <f>SUM('（別紙2-1）4月1日～4月30日'!D85:AG85,'（別紙2-5）5月1日～5月31日'!D85:AH85,'（別紙2-6）6月1日～6月30日'!D85:AG85)</f>
        <v>0</v>
      </c>
      <c r="AJ85" s="112" t="str">
        <f t="shared" si="3"/>
        <v/>
      </c>
      <c r="AK85" s="236" t="str">
        <f t="shared" si="4"/>
        <v/>
      </c>
      <c r="AL85" s="236"/>
    </row>
    <row r="86" spans="1:38" s="112" customFormat="1" ht="30" customHeight="1" x14ac:dyDescent="0.4">
      <c r="A86" s="35">
        <v>73</v>
      </c>
      <c r="B86" s="103" t="str">
        <f>IF('（別紙2-5）5月1日～5月31日'!B86="","",'（別紙2-5）5月1日～5月31日'!B86)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94"/>
      <c r="AH86" s="36">
        <f>SUM('（別紙2-1）4月1日～4月30日'!D86:AG86,'（別紙2-5）5月1日～5月31日'!D86:AH86,'（別紙2-6）6月1日～6月30日'!D86:AG86)</f>
        <v>0</v>
      </c>
      <c r="AJ86" s="112" t="str">
        <f t="shared" si="3"/>
        <v/>
      </c>
      <c r="AK86" s="236" t="str">
        <f t="shared" si="4"/>
        <v/>
      </c>
    </row>
    <row r="87" spans="1:38" s="112" customFormat="1" ht="30" customHeight="1" x14ac:dyDescent="0.4">
      <c r="A87" s="35">
        <v>74</v>
      </c>
      <c r="B87" s="103" t="str">
        <f>IF('（別紙2-5）5月1日～5月31日'!B87="","",'（別紙2-5）5月1日～5月31日'!B87)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94"/>
      <c r="AH87" s="36">
        <f>SUM('（別紙2-1）4月1日～4月30日'!D87:AG87,'（別紙2-5）5月1日～5月31日'!D87:AH87,'（別紙2-6）6月1日～6月30日'!D87:AG87)</f>
        <v>0</v>
      </c>
      <c r="AJ87" s="112" t="str">
        <f t="shared" si="3"/>
        <v/>
      </c>
      <c r="AK87" s="236" t="str">
        <f t="shared" si="4"/>
        <v/>
      </c>
      <c r="AL87" s="236"/>
    </row>
    <row r="88" spans="1:38" s="112" customFormat="1" ht="30" customHeight="1" thickBot="1" x14ac:dyDescent="0.45">
      <c r="A88" s="37">
        <v>75</v>
      </c>
      <c r="B88" s="104" t="str">
        <f>IF('（別紙2-5）5月1日～5月31日'!B88="","",'（別紙2-5）5月1日～5月31日'!B88)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93"/>
      <c r="AH88" s="38">
        <f>SUM('（別紙2-1）4月1日～4月30日'!D88:AG88,'（別紙2-5）5月1日～5月31日'!D88:AH88,'（別紙2-6）6月1日～6月30日'!D88:AG88)</f>
        <v>0</v>
      </c>
      <c r="AJ88" s="112" t="str">
        <f t="shared" si="3"/>
        <v/>
      </c>
      <c r="AK88" s="236" t="str">
        <f t="shared" si="4"/>
        <v/>
      </c>
    </row>
    <row r="89" spans="1:38" s="112" customFormat="1" ht="30" customHeight="1" x14ac:dyDescent="0.4">
      <c r="A89" s="64">
        <v>76</v>
      </c>
      <c r="B89" s="105" t="str">
        <f>IF('（別紙2-5）5月1日～5月31日'!B89="","",'（別紙2-5）5月1日～5月31日'!B89)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96"/>
      <c r="AH89" s="70">
        <f>SUM('（別紙2-1）4月1日～4月30日'!D89:AG89,'（別紙2-5）5月1日～5月31日'!D89:AH89,'（別紙2-6）6月1日～6月30日'!D89:AG89)</f>
        <v>0</v>
      </c>
      <c r="AJ89" s="112" t="str">
        <f t="shared" si="3"/>
        <v/>
      </c>
      <c r="AK89" s="236" t="str">
        <f t="shared" si="4"/>
        <v/>
      </c>
      <c r="AL89" s="236"/>
    </row>
    <row r="90" spans="1:38" s="112" customFormat="1" ht="30" customHeight="1" x14ac:dyDescent="0.4">
      <c r="A90" s="35">
        <v>77</v>
      </c>
      <c r="B90" s="103" t="str">
        <f>IF('（別紙2-5）5月1日～5月31日'!B90="","",'（別紙2-5）5月1日～5月31日'!B90)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94"/>
      <c r="AH90" s="36">
        <f>SUM('（別紙2-1）4月1日～4月30日'!D90:AG90,'（別紙2-5）5月1日～5月31日'!D90:AH90,'（別紙2-6）6月1日～6月30日'!D90:AG90)</f>
        <v>0</v>
      </c>
      <c r="AJ90" s="112" t="str">
        <f t="shared" si="3"/>
        <v/>
      </c>
      <c r="AK90" s="236" t="str">
        <f t="shared" si="4"/>
        <v/>
      </c>
    </row>
    <row r="91" spans="1:38" s="112" customFormat="1" ht="30" customHeight="1" x14ac:dyDescent="0.4">
      <c r="A91" s="35">
        <v>78</v>
      </c>
      <c r="B91" s="103" t="str">
        <f>IF('（別紙2-5）5月1日～5月31日'!B91="","",'（別紙2-5）5月1日～5月31日'!B91)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94"/>
      <c r="AH91" s="36">
        <f>SUM('（別紙2-1）4月1日～4月30日'!D91:AG91,'（別紙2-5）5月1日～5月31日'!D91:AH91,'（別紙2-6）6月1日～6月30日'!D91:AG91)</f>
        <v>0</v>
      </c>
      <c r="AJ91" s="112" t="str">
        <f t="shared" si="3"/>
        <v/>
      </c>
      <c r="AK91" s="236" t="str">
        <f t="shared" si="4"/>
        <v/>
      </c>
      <c r="AL91" s="236"/>
    </row>
    <row r="92" spans="1:38" s="112" customFormat="1" ht="30" customHeight="1" x14ac:dyDescent="0.4">
      <c r="A92" s="35">
        <v>79</v>
      </c>
      <c r="B92" s="103" t="str">
        <f>IF('（別紙2-5）5月1日～5月31日'!B92="","",'（別紙2-5）5月1日～5月31日'!B92)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94"/>
      <c r="AH92" s="36">
        <f>SUM('（別紙2-1）4月1日～4月30日'!D92:AG92,'（別紙2-5）5月1日～5月31日'!D92:AH92,'（別紙2-6）6月1日～6月30日'!D92:AG92)</f>
        <v>0</v>
      </c>
      <c r="AJ92" s="112" t="str">
        <f t="shared" si="3"/>
        <v/>
      </c>
      <c r="AK92" s="236" t="str">
        <f t="shared" si="4"/>
        <v/>
      </c>
    </row>
    <row r="93" spans="1:38" s="112" customFormat="1" ht="30" customHeight="1" thickBot="1" x14ac:dyDescent="0.45">
      <c r="A93" s="35">
        <v>80</v>
      </c>
      <c r="B93" s="104" t="str">
        <f>IF('（別紙2-5）5月1日～5月31日'!B93="","",'（別紙2-5）5月1日～5月31日'!B93)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94"/>
      <c r="AH93" s="36">
        <f>SUM('（別紙2-1）4月1日～4月30日'!D93:AG93,'（別紙2-5）5月1日～5月31日'!D93:AH93,'（別紙2-6）6月1日～6月30日'!D93:AG93)</f>
        <v>0</v>
      </c>
      <c r="AJ93" s="112" t="str">
        <f t="shared" si="3"/>
        <v/>
      </c>
      <c r="AK93" s="236" t="str">
        <f t="shared" si="4"/>
        <v/>
      </c>
      <c r="AL93" s="236"/>
    </row>
    <row r="94" spans="1:38" s="112" customFormat="1" ht="30" customHeight="1" x14ac:dyDescent="0.4">
      <c r="A94" s="71">
        <v>81</v>
      </c>
      <c r="B94" s="105" t="str">
        <f>IF('（別紙2-5）5月1日～5月31日'!B94="","",'（別紙2-5）5月1日～5月31日'!B94)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95"/>
      <c r="AH94" s="59">
        <f>SUM('（別紙2-1）4月1日～4月30日'!D94:AG94,'（別紙2-5）5月1日～5月31日'!D94:AH94,'（別紙2-6）6月1日～6月30日'!D94:AG94)</f>
        <v>0</v>
      </c>
      <c r="AJ94" s="112" t="str">
        <f t="shared" si="3"/>
        <v/>
      </c>
      <c r="AK94" s="236" t="str">
        <f t="shared" si="4"/>
        <v/>
      </c>
    </row>
    <row r="95" spans="1:38" s="112" customFormat="1" ht="30" customHeight="1" x14ac:dyDescent="0.4">
      <c r="A95" s="35">
        <v>82</v>
      </c>
      <c r="B95" s="103" t="str">
        <f>IF('（別紙2-5）5月1日～5月31日'!B95="","",'（別紙2-5）5月1日～5月31日'!B95)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94"/>
      <c r="AH95" s="36">
        <f>SUM('（別紙2-1）4月1日～4月30日'!D95:AG95,'（別紙2-5）5月1日～5月31日'!D95:AH95,'（別紙2-6）6月1日～6月30日'!D95:AG95)</f>
        <v>0</v>
      </c>
      <c r="AJ95" s="112" t="str">
        <f t="shared" si="3"/>
        <v/>
      </c>
      <c r="AK95" s="236" t="str">
        <f t="shared" si="4"/>
        <v/>
      </c>
      <c r="AL95" s="236"/>
    </row>
    <row r="96" spans="1:38" s="112" customFormat="1" ht="30" customHeight="1" x14ac:dyDescent="0.4">
      <c r="A96" s="35">
        <v>83</v>
      </c>
      <c r="B96" s="103" t="str">
        <f>IF('（別紙2-5）5月1日～5月31日'!B96="","",'（別紙2-5）5月1日～5月31日'!B96)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94"/>
      <c r="AH96" s="36">
        <f>SUM('（別紙2-1）4月1日～4月30日'!D96:AG96,'（別紙2-5）5月1日～5月31日'!D96:AH96,'（別紙2-6）6月1日～6月30日'!D96:AG96)</f>
        <v>0</v>
      </c>
      <c r="AJ96" s="112" t="str">
        <f t="shared" si="3"/>
        <v/>
      </c>
      <c r="AK96" s="236" t="str">
        <f t="shared" si="4"/>
        <v/>
      </c>
    </row>
    <row r="97" spans="1:38" s="112" customFormat="1" ht="30" customHeight="1" x14ac:dyDescent="0.4">
      <c r="A97" s="35">
        <v>84</v>
      </c>
      <c r="B97" s="103" t="str">
        <f>IF('（別紙2-5）5月1日～5月31日'!B97="","",'（別紙2-5）5月1日～5月31日'!B97)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94"/>
      <c r="AH97" s="36">
        <f>SUM('（別紙2-1）4月1日～4月30日'!D97:AG97,'（別紙2-5）5月1日～5月31日'!D97:AH97,'（別紙2-6）6月1日～6月30日'!D97:AG97)</f>
        <v>0</v>
      </c>
      <c r="AJ97" s="112" t="str">
        <f t="shared" si="3"/>
        <v/>
      </c>
      <c r="AK97" s="236" t="str">
        <f t="shared" si="4"/>
        <v/>
      </c>
      <c r="AL97" s="236"/>
    </row>
    <row r="98" spans="1:38" s="112" customFormat="1" ht="30" customHeight="1" thickBot="1" x14ac:dyDescent="0.45">
      <c r="A98" s="37">
        <v>85</v>
      </c>
      <c r="B98" s="104" t="str">
        <f>IF('（別紙2-5）5月1日～5月31日'!B98="","",'（別紙2-5）5月1日～5月31日'!B98)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93"/>
      <c r="AH98" s="38">
        <f>SUM('（別紙2-1）4月1日～4月30日'!D98:AG98,'（別紙2-5）5月1日～5月31日'!D98:AH98,'（別紙2-6）6月1日～6月30日'!D98:AG98)</f>
        <v>0</v>
      </c>
      <c r="AJ98" s="112" t="str">
        <f t="shared" si="3"/>
        <v/>
      </c>
      <c r="AK98" s="236" t="str">
        <f t="shared" si="4"/>
        <v/>
      </c>
    </row>
    <row r="99" spans="1:38" s="112" customFormat="1" ht="30" customHeight="1" x14ac:dyDescent="0.4">
      <c r="A99" s="64">
        <v>86</v>
      </c>
      <c r="B99" s="105" t="str">
        <f>IF('（別紙2-5）5月1日～5月31日'!B99="","",'（別紙2-5）5月1日～5月31日'!B99)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96"/>
      <c r="AH99" s="70">
        <f>SUM('（別紙2-1）4月1日～4月30日'!D99:AG99,'（別紙2-5）5月1日～5月31日'!D99:AH99,'（別紙2-6）6月1日～6月30日'!D99:AG99)</f>
        <v>0</v>
      </c>
      <c r="AJ99" s="112" t="str">
        <f t="shared" si="3"/>
        <v/>
      </c>
      <c r="AK99" s="236" t="str">
        <f t="shared" si="4"/>
        <v/>
      </c>
      <c r="AL99" s="236"/>
    </row>
    <row r="100" spans="1:38" s="112" customFormat="1" ht="30" customHeight="1" x14ac:dyDescent="0.4">
      <c r="A100" s="35">
        <v>87</v>
      </c>
      <c r="B100" s="103" t="str">
        <f>IF('（別紙2-5）5月1日～5月31日'!B100="","",'（別紙2-5）5月1日～5月31日'!B100)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94"/>
      <c r="AH100" s="36">
        <f>SUM('（別紙2-1）4月1日～4月30日'!D100:AG100,'（別紙2-5）5月1日～5月31日'!D100:AH100,'（別紙2-6）6月1日～6月30日'!D100:AG100)</f>
        <v>0</v>
      </c>
      <c r="AJ100" s="112" t="str">
        <f t="shared" si="3"/>
        <v/>
      </c>
      <c r="AK100" s="236" t="str">
        <f t="shared" si="4"/>
        <v/>
      </c>
    </row>
    <row r="101" spans="1:38" s="112" customFormat="1" ht="30" customHeight="1" x14ac:dyDescent="0.4">
      <c r="A101" s="35">
        <v>88</v>
      </c>
      <c r="B101" s="103" t="str">
        <f>IF('（別紙2-5）5月1日～5月31日'!B101="","",'（別紙2-5）5月1日～5月31日'!B101)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94"/>
      <c r="AH101" s="36">
        <f>SUM('（別紙2-1）4月1日～4月30日'!D101:AG101,'（別紙2-5）5月1日～5月31日'!D101:AH101,'（別紙2-6）6月1日～6月30日'!D101:AG101)</f>
        <v>0</v>
      </c>
      <c r="AJ101" s="112" t="str">
        <f t="shared" si="3"/>
        <v/>
      </c>
      <c r="AK101" s="236" t="str">
        <f t="shared" si="4"/>
        <v/>
      </c>
      <c r="AL101" s="236"/>
    </row>
    <row r="102" spans="1:38" s="112" customFormat="1" ht="30" customHeight="1" x14ac:dyDescent="0.4">
      <c r="A102" s="35">
        <v>89</v>
      </c>
      <c r="B102" s="103" t="str">
        <f>IF('（別紙2-5）5月1日～5月31日'!B102="","",'（別紙2-5）5月1日～5月31日'!B102)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94"/>
      <c r="AH102" s="36">
        <f>SUM('（別紙2-1）4月1日～4月30日'!D102:AG102,'（別紙2-5）5月1日～5月31日'!D102:AH102,'（別紙2-6）6月1日～6月30日'!D102:AG102)</f>
        <v>0</v>
      </c>
      <c r="AJ102" s="112" t="str">
        <f t="shared" si="3"/>
        <v/>
      </c>
      <c r="AK102" s="236" t="str">
        <f t="shared" si="4"/>
        <v/>
      </c>
    </row>
    <row r="103" spans="1:38" s="112" customFormat="1" ht="30" customHeight="1" thickBot="1" x14ac:dyDescent="0.45">
      <c r="A103" s="35">
        <v>90</v>
      </c>
      <c r="B103" s="104" t="str">
        <f>IF('（別紙2-5）5月1日～5月31日'!B103="","",'（別紙2-5）5月1日～5月31日'!B103)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94"/>
      <c r="AH103" s="36">
        <f>SUM('（別紙2-1）4月1日～4月30日'!D103:AG103,'（別紙2-5）5月1日～5月31日'!D103:AH103,'（別紙2-6）6月1日～6月30日'!D103:AG103)</f>
        <v>0</v>
      </c>
      <c r="AJ103" s="112" t="str">
        <f t="shared" si="3"/>
        <v/>
      </c>
      <c r="AK103" s="236" t="str">
        <f t="shared" si="4"/>
        <v/>
      </c>
      <c r="AL103" s="236"/>
    </row>
    <row r="104" spans="1:38" s="112" customFormat="1" ht="30" customHeight="1" x14ac:dyDescent="0.4">
      <c r="A104" s="71">
        <v>91</v>
      </c>
      <c r="B104" s="105" t="str">
        <f>IF('（別紙2-5）5月1日～5月31日'!B104="","",'（別紙2-5）5月1日～5月31日'!B104)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95"/>
      <c r="AH104" s="59">
        <f>SUM('（別紙2-1）4月1日～4月30日'!D104:AG104,'（別紙2-5）5月1日～5月31日'!D104:AH104,'（別紙2-6）6月1日～6月30日'!D104:AG104)</f>
        <v>0</v>
      </c>
      <c r="AJ104" s="112" t="str">
        <f t="shared" si="3"/>
        <v/>
      </c>
      <c r="AK104" s="236" t="str">
        <f t="shared" si="4"/>
        <v/>
      </c>
    </row>
    <row r="105" spans="1:38" s="112" customFormat="1" ht="30" customHeight="1" x14ac:dyDescent="0.4">
      <c r="A105" s="35">
        <v>92</v>
      </c>
      <c r="B105" s="103" t="str">
        <f>IF('（別紙2-5）5月1日～5月31日'!B105="","",'（別紙2-5）5月1日～5月31日'!B105)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94"/>
      <c r="AH105" s="36">
        <f>SUM('（別紙2-1）4月1日～4月30日'!D105:AG105,'（別紙2-5）5月1日～5月31日'!D105:AH105,'（別紙2-6）6月1日～6月30日'!D105:AG105)</f>
        <v>0</v>
      </c>
      <c r="AJ105" s="112" t="str">
        <f t="shared" si="3"/>
        <v/>
      </c>
      <c r="AK105" s="236" t="str">
        <f t="shared" si="4"/>
        <v/>
      </c>
      <c r="AL105" s="236"/>
    </row>
    <row r="106" spans="1:38" s="112" customFormat="1" ht="30" customHeight="1" x14ac:dyDescent="0.4">
      <c r="A106" s="35">
        <v>93</v>
      </c>
      <c r="B106" s="103" t="str">
        <f>IF('（別紙2-5）5月1日～5月31日'!B106="","",'（別紙2-5）5月1日～5月31日'!B106)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94"/>
      <c r="AH106" s="36">
        <f>SUM('（別紙2-1）4月1日～4月30日'!D106:AG106,'（別紙2-5）5月1日～5月31日'!D106:AH106,'（別紙2-6）6月1日～6月30日'!D106:AG106)</f>
        <v>0</v>
      </c>
      <c r="AJ106" s="112" t="str">
        <f t="shared" si="3"/>
        <v/>
      </c>
      <c r="AK106" s="236" t="str">
        <f t="shared" si="4"/>
        <v/>
      </c>
    </row>
    <row r="107" spans="1:38" s="112" customFormat="1" ht="30" customHeight="1" x14ac:dyDescent="0.4">
      <c r="A107" s="35">
        <v>94</v>
      </c>
      <c r="B107" s="103" t="str">
        <f>IF('（別紙2-5）5月1日～5月31日'!B107="","",'（別紙2-5）5月1日～5月31日'!B107)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94"/>
      <c r="AH107" s="36">
        <f>SUM('（別紙2-1）4月1日～4月30日'!D107:AG107,'（別紙2-5）5月1日～5月31日'!D107:AH107,'（別紙2-6）6月1日～6月30日'!D107:AG107)</f>
        <v>0</v>
      </c>
      <c r="AJ107" s="112" t="str">
        <f t="shared" si="3"/>
        <v/>
      </c>
      <c r="AK107" s="236" t="str">
        <f t="shared" si="4"/>
        <v/>
      </c>
      <c r="AL107" s="236"/>
    </row>
    <row r="108" spans="1:38" s="112" customFormat="1" ht="30" customHeight="1" thickBot="1" x14ac:dyDescent="0.45">
      <c r="A108" s="37">
        <v>95</v>
      </c>
      <c r="B108" s="104" t="str">
        <f>IF('（別紙2-5）5月1日～5月31日'!B108="","",'（別紙2-5）5月1日～5月31日'!B108)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93"/>
      <c r="AH108" s="38">
        <f>SUM('（別紙2-1）4月1日～4月30日'!D108:AG108,'（別紙2-5）5月1日～5月31日'!D108:AH108,'（別紙2-6）6月1日～6月30日'!D108:AG108)</f>
        <v>0</v>
      </c>
      <c r="AJ108" s="112" t="str">
        <f t="shared" si="3"/>
        <v/>
      </c>
      <c r="AK108" s="236" t="str">
        <f t="shared" si="4"/>
        <v/>
      </c>
    </row>
    <row r="109" spans="1:38" s="112" customFormat="1" ht="30" customHeight="1" x14ac:dyDescent="0.4">
      <c r="A109" s="64">
        <v>96</v>
      </c>
      <c r="B109" s="105" t="str">
        <f>IF('（別紙2-5）5月1日～5月31日'!B109="","",'（別紙2-5）5月1日～5月31日'!B109)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96"/>
      <c r="AH109" s="70">
        <f>SUM('（別紙2-1）4月1日～4月30日'!D109:AG109,'（別紙2-5）5月1日～5月31日'!D109:AH109,'（別紙2-6）6月1日～6月30日'!D109:AG109)</f>
        <v>0</v>
      </c>
      <c r="AJ109" s="112" t="str">
        <f t="shared" si="3"/>
        <v/>
      </c>
      <c r="AK109" s="236" t="str">
        <f t="shared" si="4"/>
        <v/>
      </c>
      <c r="AL109" s="236"/>
    </row>
    <row r="110" spans="1:38" s="112" customFormat="1" ht="30" customHeight="1" x14ac:dyDescent="0.4">
      <c r="A110" s="35">
        <v>97</v>
      </c>
      <c r="B110" s="103" t="str">
        <f>IF('（別紙2-5）5月1日～5月31日'!B110="","",'（別紙2-5）5月1日～5月31日'!B110)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94"/>
      <c r="AH110" s="36">
        <f>SUM('（別紙2-1）4月1日～4月30日'!D110:AG110,'（別紙2-5）5月1日～5月31日'!D110:AH110,'（別紙2-6）6月1日～6月30日'!D110:AG110)</f>
        <v>0</v>
      </c>
      <c r="AJ110" s="112" t="str">
        <f t="shared" si="3"/>
        <v/>
      </c>
      <c r="AK110" s="236" t="str">
        <f t="shared" si="4"/>
        <v/>
      </c>
    </row>
    <row r="111" spans="1:38" s="112" customFormat="1" ht="30" customHeight="1" x14ac:dyDescent="0.4">
      <c r="A111" s="35">
        <v>98</v>
      </c>
      <c r="B111" s="103" t="str">
        <f>IF('（別紙2-5）5月1日～5月31日'!B111="","",'（別紙2-5）5月1日～5月31日'!B111)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94"/>
      <c r="AH111" s="36">
        <f>SUM('（別紙2-1）4月1日～4月30日'!D111:AG111,'（別紙2-5）5月1日～5月31日'!D111:AH111,'（別紙2-6）6月1日～6月30日'!D111:AG111)</f>
        <v>0</v>
      </c>
      <c r="AJ111" s="112" t="str">
        <f t="shared" si="3"/>
        <v/>
      </c>
      <c r="AK111" s="236" t="str">
        <f t="shared" si="4"/>
        <v/>
      </c>
      <c r="AL111" s="236"/>
    </row>
    <row r="112" spans="1:38" s="112" customFormat="1" ht="30" customHeight="1" x14ac:dyDescent="0.4">
      <c r="A112" s="35">
        <v>99</v>
      </c>
      <c r="B112" s="103" t="str">
        <f>IF('（別紙2-5）5月1日～5月31日'!B112="","",'（別紙2-5）5月1日～5月31日'!B112)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94"/>
      <c r="AH112" s="36">
        <f>SUM('（別紙2-1）4月1日～4月30日'!D112:AG112,'（別紙2-5）5月1日～5月31日'!D112:AH112,'（別紙2-6）6月1日～6月30日'!D112:AG112)</f>
        <v>0</v>
      </c>
      <c r="AJ112" s="112" t="str">
        <f t="shared" si="3"/>
        <v/>
      </c>
      <c r="AK112" s="236" t="str">
        <f t="shared" si="4"/>
        <v/>
      </c>
    </row>
    <row r="113" spans="1:38" s="112" customFormat="1" ht="30" customHeight="1" thickBot="1" x14ac:dyDescent="0.45">
      <c r="A113" s="35">
        <v>100</v>
      </c>
      <c r="B113" s="104" t="str">
        <f>IF('（別紙2-5）5月1日～5月31日'!B113="","",'（別紙2-5）5月1日～5月31日'!B113)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94"/>
      <c r="AH113" s="36">
        <f>SUM('（別紙2-1）4月1日～4月30日'!D113:AG113,'（別紙2-5）5月1日～5月31日'!D113:AH113,'（別紙2-6）6月1日～6月30日'!D113:AG113)</f>
        <v>0</v>
      </c>
      <c r="AJ113" s="112" t="str">
        <f t="shared" si="3"/>
        <v/>
      </c>
      <c r="AK113" s="236" t="str">
        <f t="shared" si="4"/>
        <v/>
      </c>
      <c r="AL113" s="236"/>
    </row>
    <row r="114" spans="1:38" s="112" customFormat="1" ht="30" customHeight="1" x14ac:dyDescent="0.4">
      <c r="A114" s="71">
        <v>101</v>
      </c>
      <c r="B114" s="105" t="str">
        <f>IF('（別紙2-5）5月1日～5月31日'!B114="","",'（別紙2-5）5月1日～5月31日'!B114)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95"/>
      <c r="AH114" s="59">
        <f>SUM('（別紙2-1）4月1日～4月30日'!D114:AG114,'（別紙2-5）5月1日～5月31日'!D114:AH114,'（別紙2-6）6月1日～6月30日'!D114:AG114)</f>
        <v>0</v>
      </c>
      <c r="AJ114" s="112" t="str">
        <f t="shared" si="3"/>
        <v/>
      </c>
      <c r="AK114" s="236" t="str">
        <f t="shared" si="4"/>
        <v/>
      </c>
    </row>
    <row r="115" spans="1:38" s="112" customFormat="1" ht="30" customHeight="1" x14ac:dyDescent="0.4">
      <c r="A115" s="35">
        <v>102</v>
      </c>
      <c r="B115" s="103" t="str">
        <f>IF('（別紙2-5）5月1日～5月31日'!B115="","",'（別紙2-5）5月1日～5月31日'!B115)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94"/>
      <c r="AH115" s="36">
        <f>SUM('（別紙2-1）4月1日～4月30日'!D115:AG115,'（別紙2-5）5月1日～5月31日'!D115:AH115,'（別紙2-6）6月1日～6月30日'!D115:AG115)</f>
        <v>0</v>
      </c>
      <c r="AJ115" s="112" t="str">
        <f t="shared" si="3"/>
        <v/>
      </c>
      <c r="AK115" s="236" t="str">
        <f t="shared" si="4"/>
        <v/>
      </c>
      <c r="AL115" s="236"/>
    </row>
    <row r="116" spans="1:38" s="112" customFormat="1" ht="30" customHeight="1" x14ac:dyDescent="0.4">
      <c r="A116" s="35">
        <v>103</v>
      </c>
      <c r="B116" s="103" t="str">
        <f>IF('（別紙2-5）5月1日～5月31日'!B116="","",'（別紙2-5）5月1日～5月31日'!B116)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94"/>
      <c r="AH116" s="36">
        <f>SUM('（別紙2-1）4月1日～4月30日'!D116:AG116,'（別紙2-5）5月1日～5月31日'!D116:AH116,'（別紙2-6）6月1日～6月30日'!D116:AG116)</f>
        <v>0</v>
      </c>
      <c r="AJ116" s="112" t="str">
        <f t="shared" si="3"/>
        <v/>
      </c>
      <c r="AK116" s="236" t="str">
        <f t="shared" si="4"/>
        <v/>
      </c>
    </row>
    <row r="117" spans="1:38" s="112" customFormat="1" ht="30" customHeight="1" x14ac:dyDescent="0.4">
      <c r="A117" s="35">
        <v>104</v>
      </c>
      <c r="B117" s="103" t="str">
        <f>IF('（別紙2-5）5月1日～5月31日'!B117="","",'（別紙2-5）5月1日～5月31日'!B117)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94"/>
      <c r="AH117" s="36">
        <f>SUM('（別紙2-1）4月1日～4月30日'!D117:AG117,'（別紙2-5）5月1日～5月31日'!D117:AH117,'（別紙2-6）6月1日～6月30日'!D117:AG117)</f>
        <v>0</v>
      </c>
      <c r="AJ117" s="112" t="str">
        <f t="shared" si="3"/>
        <v/>
      </c>
      <c r="AK117" s="236" t="str">
        <f t="shared" si="4"/>
        <v/>
      </c>
      <c r="AL117" s="236"/>
    </row>
    <row r="118" spans="1:38" s="112" customFormat="1" ht="30" customHeight="1" thickBot="1" x14ac:dyDescent="0.45">
      <c r="A118" s="37">
        <v>105</v>
      </c>
      <c r="B118" s="106" t="str">
        <f>IF('（別紙2-5）5月1日～5月31日'!B118="","",'（別紙2-5）5月1日～5月31日'!B118)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93"/>
      <c r="AH118" s="38">
        <f>SUM('（別紙2-1）4月1日～4月30日'!D118:AG118,'（別紙2-5）5月1日～5月31日'!D118:AH118,'（別紙2-6）6月1日～6月30日'!D118:AG118)</f>
        <v>0</v>
      </c>
      <c r="AJ118" s="112" t="str">
        <f t="shared" si="3"/>
        <v/>
      </c>
      <c r="AK118" s="236" t="str">
        <f t="shared" si="4"/>
        <v/>
      </c>
    </row>
    <row r="119" spans="1:38" s="112" customFormat="1" ht="30" customHeight="1" x14ac:dyDescent="0.4">
      <c r="A119" s="64">
        <v>106</v>
      </c>
      <c r="B119" s="103" t="str">
        <f>IF('（別紙2-5）5月1日～5月31日'!B119="","",'（別紙2-5）5月1日～5月31日'!B119)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96"/>
      <c r="AH119" s="70">
        <f>SUM('（別紙2-1）4月1日～4月30日'!D119:AG119,'（別紙2-5）5月1日～5月31日'!D119:AH119,'（別紙2-6）6月1日～6月30日'!D119:AG119)</f>
        <v>0</v>
      </c>
      <c r="AJ119" s="112" t="str">
        <f t="shared" si="3"/>
        <v/>
      </c>
      <c r="AK119" s="236" t="str">
        <f t="shared" si="4"/>
        <v/>
      </c>
      <c r="AL119" s="236"/>
    </row>
    <row r="120" spans="1:38" s="112" customFormat="1" ht="30" customHeight="1" x14ac:dyDescent="0.4">
      <c r="A120" s="35">
        <v>107</v>
      </c>
      <c r="B120" s="103" t="str">
        <f>IF('（別紙2-5）5月1日～5月31日'!B120="","",'（別紙2-5）5月1日～5月31日'!B120)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94"/>
      <c r="AH120" s="36">
        <f>SUM('（別紙2-1）4月1日～4月30日'!D120:AG120,'（別紙2-5）5月1日～5月31日'!D120:AH120,'（別紙2-6）6月1日～6月30日'!D120:AG120)</f>
        <v>0</v>
      </c>
      <c r="AJ120" s="112" t="str">
        <f t="shared" si="3"/>
        <v/>
      </c>
      <c r="AK120" s="236" t="str">
        <f t="shared" si="4"/>
        <v/>
      </c>
    </row>
    <row r="121" spans="1:38" s="112" customFormat="1" ht="30" customHeight="1" x14ac:dyDescent="0.4">
      <c r="A121" s="35">
        <v>108</v>
      </c>
      <c r="B121" s="103" t="str">
        <f>IF('（別紙2-5）5月1日～5月31日'!B121="","",'（別紙2-5）5月1日～5月31日'!B121)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94"/>
      <c r="AH121" s="36">
        <f>SUM('（別紙2-1）4月1日～4月30日'!D121:AG121,'（別紙2-5）5月1日～5月31日'!D121:AH121,'（別紙2-6）6月1日～6月30日'!D121:AG121)</f>
        <v>0</v>
      </c>
      <c r="AJ121" s="112" t="str">
        <f t="shared" si="3"/>
        <v/>
      </c>
      <c r="AK121" s="236" t="str">
        <f t="shared" si="4"/>
        <v/>
      </c>
      <c r="AL121" s="236"/>
    </row>
    <row r="122" spans="1:38" s="112" customFormat="1" ht="30" customHeight="1" x14ac:dyDescent="0.4">
      <c r="A122" s="35">
        <v>109</v>
      </c>
      <c r="B122" s="103" t="str">
        <f>IF('（別紙2-5）5月1日～5月31日'!B122="","",'（別紙2-5）5月1日～5月31日'!B122)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94"/>
      <c r="AH122" s="36">
        <f>SUM('（別紙2-1）4月1日～4月30日'!D122:AG122,'（別紙2-5）5月1日～5月31日'!D122:AH122,'（別紙2-6）6月1日～6月30日'!D122:AG122)</f>
        <v>0</v>
      </c>
      <c r="AJ122" s="112" t="str">
        <f t="shared" si="3"/>
        <v/>
      </c>
      <c r="AK122" s="236" t="str">
        <f t="shared" si="4"/>
        <v/>
      </c>
    </row>
    <row r="123" spans="1:38" s="112" customFormat="1" ht="30" customHeight="1" thickBot="1" x14ac:dyDescent="0.45">
      <c r="A123" s="35">
        <v>110</v>
      </c>
      <c r="B123" s="104" t="str">
        <f>IF('（別紙2-5）5月1日～5月31日'!B123="","",'（別紙2-5）5月1日～5月31日'!B123)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94"/>
      <c r="AH123" s="36">
        <f>SUM('（別紙2-1）4月1日～4月30日'!D123:AG123,'（別紙2-5）5月1日～5月31日'!D123:AH123,'（別紙2-6）6月1日～6月30日'!D123:AG123)</f>
        <v>0</v>
      </c>
      <c r="AJ123" s="112" t="str">
        <f t="shared" si="3"/>
        <v/>
      </c>
      <c r="AK123" s="236" t="str">
        <f t="shared" si="4"/>
        <v/>
      </c>
      <c r="AL123" s="236"/>
    </row>
    <row r="124" spans="1:38" s="112" customFormat="1" ht="30" customHeight="1" x14ac:dyDescent="0.4">
      <c r="A124" s="71">
        <v>111</v>
      </c>
      <c r="B124" s="105" t="str">
        <f>IF('（別紙2-5）5月1日～5月31日'!B124="","",'（別紙2-5）5月1日～5月31日'!B124)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95"/>
      <c r="AH124" s="59">
        <f>SUM('（別紙2-1）4月1日～4月30日'!D124:AG124,'（別紙2-5）5月1日～5月31日'!D124:AH124,'（別紙2-6）6月1日～6月30日'!D124:AG124)</f>
        <v>0</v>
      </c>
      <c r="AJ124" s="112" t="str">
        <f t="shared" si="3"/>
        <v/>
      </c>
      <c r="AK124" s="236" t="str">
        <f t="shared" si="4"/>
        <v/>
      </c>
    </row>
    <row r="125" spans="1:38" s="112" customFormat="1" ht="30" customHeight="1" x14ac:dyDescent="0.4">
      <c r="A125" s="35">
        <v>112</v>
      </c>
      <c r="B125" s="103" t="str">
        <f>IF('（別紙2-5）5月1日～5月31日'!B125="","",'（別紙2-5）5月1日～5月31日'!B125)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94"/>
      <c r="AH125" s="36">
        <f>SUM('（別紙2-1）4月1日～4月30日'!D125:AG125,'（別紙2-5）5月1日～5月31日'!D125:AH125,'（別紙2-6）6月1日～6月30日'!D125:AG125)</f>
        <v>0</v>
      </c>
      <c r="AJ125" s="112" t="str">
        <f t="shared" si="3"/>
        <v/>
      </c>
      <c r="AK125" s="236" t="str">
        <f t="shared" si="4"/>
        <v/>
      </c>
      <c r="AL125" s="236"/>
    </row>
    <row r="126" spans="1:38" s="112" customFormat="1" ht="30" customHeight="1" x14ac:dyDescent="0.4">
      <c r="A126" s="35">
        <v>113</v>
      </c>
      <c r="B126" s="103" t="str">
        <f>IF('（別紙2-5）5月1日～5月31日'!B126="","",'（別紙2-5）5月1日～5月31日'!B126)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94"/>
      <c r="AH126" s="36">
        <f>SUM('（別紙2-1）4月1日～4月30日'!D126:AG126,'（別紙2-5）5月1日～5月31日'!D126:AH126,'（別紙2-6）6月1日～6月30日'!D126:AG126)</f>
        <v>0</v>
      </c>
      <c r="AJ126" s="112" t="str">
        <f t="shared" si="3"/>
        <v/>
      </c>
      <c r="AK126" s="236" t="str">
        <f t="shared" si="4"/>
        <v/>
      </c>
    </row>
    <row r="127" spans="1:38" s="112" customFormat="1" ht="30" customHeight="1" x14ac:dyDescent="0.4">
      <c r="A127" s="35">
        <v>114</v>
      </c>
      <c r="B127" s="103" t="str">
        <f>IF('（別紙2-5）5月1日～5月31日'!B127="","",'（別紙2-5）5月1日～5月31日'!B127)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94"/>
      <c r="AH127" s="36">
        <f>SUM('（別紙2-1）4月1日～4月30日'!D127:AG127,'（別紙2-5）5月1日～5月31日'!D127:AH127,'（別紙2-6）6月1日～6月30日'!D127:AG127)</f>
        <v>0</v>
      </c>
      <c r="AJ127" s="112" t="str">
        <f t="shared" si="3"/>
        <v/>
      </c>
      <c r="AK127" s="236" t="str">
        <f t="shared" si="4"/>
        <v/>
      </c>
      <c r="AL127" s="236"/>
    </row>
    <row r="128" spans="1:38" s="112" customFormat="1" ht="30" customHeight="1" thickBot="1" x14ac:dyDescent="0.45">
      <c r="A128" s="37">
        <v>115</v>
      </c>
      <c r="B128" s="104" t="str">
        <f>IF('（別紙2-5）5月1日～5月31日'!B128="","",'（別紙2-5）5月1日～5月31日'!B128)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93"/>
      <c r="AH128" s="38">
        <f>SUM('（別紙2-1）4月1日～4月30日'!D128:AG128,'（別紙2-5）5月1日～5月31日'!D128:AH128,'（別紙2-6）6月1日～6月30日'!D128:AG128)</f>
        <v>0</v>
      </c>
      <c r="AJ128" s="112" t="str">
        <f t="shared" si="3"/>
        <v/>
      </c>
      <c r="AK128" s="236" t="str">
        <f t="shared" si="4"/>
        <v/>
      </c>
    </row>
    <row r="129" spans="1:38" s="112" customFormat="1" ht="30" customHeight="1" x14ac:dyDescent="0.4">
      <c r="A129" s="64">
        <v>116</v>
      </c>
      <c r="B129" s="105" t="str">
        <f>IF('（別紙2-5）5月1日～5月31日'!B129="","",'（別紙2-5）5月1日～5月31日'!B129)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96"/>
      <c r="AH129" s="70">
        <f>SUM('（別紙2-1）4月1日～4月30日'!D129:AG129,'（別紙2-5）5月1日～5月31日'!D129:AH129,'（別紙2-6）6月1日～6月30日'!D129:AG129)</f>
        <v>0</v>
      </c>
      <c r="AJ129" s="112" t="str">
        <f t="shared" si="3"/>
        <v/>
      </c>
      <c r="AK129" s="236" t="str">
        <f t="shared" si="4"/>
        <v/>
      </c>
      <c r="AL129" s="236"/>
    </row>
    <row r="130" spans="1:38" s="112" customFormat="1" ht="30" customHeight="1" x14ac:dyDescent="0.4">
      <c r="A130" s="35">
        <v>117</v>
      </c>
      <c r="B130" s="103" t="str">
        <f>IF('（別紙2-5）5月1日～5月31日'!B130="","",'（別紙2-5）5月1日～5月31日'!B130)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94"/>
      <c r="AH130" s="36">
        <f>SUM('（別紙2-1）4月1日～4月30日'!D130:AG130,'（別紙2-5）5月1日～5月31日'!D130:AH130,'（別紙2-6）6月1日～6月30日'!D130:AG130)</f>
        <v>0</v>
      </c>
      <c r="AJ130" s="112" t="str">
        <f t="shared" si="3"/>
        <v/>
      </c>
      <c r="AK130" s="236" t="str">
        <f t="shared" si="4"/>
        <v/>
      </c>
    </row>
    <row r="131" spans="1:38" s="112" customFormat="1" ht="30" customHeight="1" x14ac:dyDescent="0.4">
      <c r="A131" s="35">
        <v>118</v>
      </c>
      <c r="B131" s="103" t="str">
        <f>IF('（別紙2-5）5月1日～5月31日'!B131="","",'（別紙2-5）5月1日～5月31日'!B131)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94"/>
      <c r="AH131" s="36">
        <f>SUM('（別紙2-1）4月1日～4月30日'!D131:AG131,'（別紙2-5）5月1日～5月31日'!D131:AH131,'（別紙2-6）6月1日～6月30日'!D131:AG131)</f>
        <v>0</v>
      </c>
      <c r="AJ131" s="112" t="str">
        <f t="shared" si="3"/>
        <v/>
      </c>
      <c r="AK131" s="236" t="str">
        <f t="shared" si="4"/>
        <v/>
      </c>
      <c r="AL131" s="236"/>
    </row>
    <row r="132" spans="1:38" s="112" customFormat="1" ht="30" customHeight="1" x14ac:dyDescent="0.4">
      <c r="A132" s="35">
        <v>119</v>
      </c>
      <c r="B132" s="103" t="str">
        <f>IF('（別紙2-5）5月1日～5月31日'!B132="","",'（別紙2-5）5月1日～5月31日'!B132)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94"/>
      <c r="AH132" s="36">
        <f>SUM('（別紙2-1）4月1日～4月30日'!D132:AG132,'（別紙2-5）5月1日～5月31日'!D132:AH132,'（別紙2-6）6月1日～6月30日'!D132:AG132)</f>
        <v>0</v>
      </c>
      <c r="AJ132" s="112" t="str">
        <f t="shared" si="3"/>
        <v/>
      </c>
      <c r="AK132" s="236" t="str">
        <f t="shared" si="4"/>
        <v/>
      </c>
    </row>
    <row r="133" spans="1:38" s="112" customFormat="1" ht="30" customHeight="1" thickBot="1" x14ac:dyDescent="0.45">
      <c r="A133" s="35">
        <v>120</v>
      </c>
      <c r="B133" s="104" t="str">
        <f>IF('（別紙2-5）5月1日～5月31日'!B133="","",'（別紙2-5）5月1日～5月31日'!B133)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94"/>
      <c r="AH133" s="36">
        <f>SUM('（別紙2-1）4月1日～4月30日'!D133:AG133,'（別紙2-5）5月1日～5月31日'!D133:AH133,'（別紙2-6）6月1日～6月30日'!D133:AG133)</f>
        <v>0</v>
      </c>
      <c r="AJ133" s="112" t="str">
        <f t="shared" si="3"/>
        <v/>
      </c>
      <c r="AK133" s="236" t="str">
        <f t="shared" si="4"/>
        <v/>
      </c>
      <c r="AL133" s="236"/>
    </row>
    <row r="134" spans="1:38" s="112" customFormat="1" ht="30" customHeight="1" x14ac:dyDescent="0.4">
      <c r="A134" s="71">
        <v>121</v>
      </c>
      <c r="B134" s="105" t="str">
        <f>IF('（別紙2-5）5月1日～5月31日'!B134="","",'（別紙2-5）5月1日～5月31日'!B134)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95"/>
      <c r="AH134" s="59">
        <f>SUM('（別紙2-1）4月1日～4月30日'!D134:AG134,'（別紙2-5）5月1日～5月31日'!D134:AH134,'（別紙2-6）6月1日～6月30日'!D134:AG134)</f>
        <v>0</v>
      </c>
      <c r="AJ134" s="112" t="str">
        <f t="shared" si="3"/>
        <v/>
      </c>
      <c r="AK134" s="236" t="str">
        <f t="shared" si="4"/>
        <v/>
      </c>
    </row>
    <row r="135" spans="1:38" s="112" customFormat="1" ht="30" customHeight="1" x14ac:dyDescent="0.4">
      <c r="A135" s="35">
        <v>122</v>
      </c>
      <c r="B135" s="103" t="str">
        <f>IF('（別紙2-5）5月1日～5月31日'!B135="","",'（別紙2-5）5月1日～5月31日'!B135)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94"/>
      <c r="AH135" s="36">
        <f>SUM('（別紙2-1）4月1日～4月30日'!D135:AG135,'（別紙2-5）5月1日～5月31日'!D135:AH135,'（別紙2-6）6月1日～6月30日'!D135:AG135)</f>
        <v>0</v>
      </c>
      <c r="AJ135" s="112" t="str">
        <f t="shared" si="3"/>
        <v/>
      </c>
      <c r="AK135" s="236" t="str">
        <f t="shared" si="4"/>
        <v/>
      </c>
      <c r="AL135" s="236"/>
    </row>
    <row r="136" spans="1:38" s="112" customFormat="1" ht="30" customHeight="1" x14ac:dyDescent="0.4">
      <c r="A136" s="35">
        <v>123</v>
      </c>
      <c r="B136" s="103" t="str">
        <f>IF('（別紙2-5）5月1日～5月31日'!B136="","",'（別紙2-5）5月1日～5月31日'!B136)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94"/>
      <c r="AH136" s="36">
        <f>SUM('（別紙2-1）4月1日～4月30日'!D136:AG136,'（別紙2-5）5月1日～5月31日'!D136:AH136,'（別紙2-6）6月1日～6月30日'!D136:AG136)</f>
        <v>0</v>
      </c>
      <c r="AJ136" s="112" t="str">
        <f t="shared" si="3"/>
        <v/>
      </c>
      <c r="AK136" s="236" t="str">
        <f t="shared" si="4"/>
        <v/>
      </c>
    </row>
    <row r="137" spans="1:38" s="112" customFormat="1" ht="30" customHeight="1" x14ac:dyDescent="0.4">
      <c r="A137" s="35">
        <v>124</v>
      </c>
      <c r="B137" s="103" t="str">
        <f>IF('（別紙2-5）5月1日～5月31日'!B137="","",'（別紙2-5）5月1日～5月31日'!B137)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94"/>
      <c r="AH137" s="36">
        <f>SUM('（別紙2-1）4月1日～4月30日'!D137:AG137,'（別紙2-5）5月1日～5月31日'!D137:AH137,'（別紙2-6）6月1日～6月30日'!D137:AG137)</f>
        <v>0</v>
      </c>
      <c r="AJ137" s="112" t="str">
        <f t="shared" si="3"/>
        <v/>
      </c>
      <c r="AK137" s="236" t="str">
        <f t="shared" si="4"/>
        <v/>
      </c>
      <c r="AL137" s="236"/>
    </row>
    <row r="138" spans="1:38" s="112" customFormat="1" ht="30" customHeight="1" thickBot="1" x14ac:dyDescent="0.45">
      <c r="A138" s="37">
        <v>125</v>
      </c>
      <c r="B138" s="104" t="str">
        <f>IF('（別紙2-5）5月1日～5月31日'!B138="","",'（別紙2-5）5月1日～5月31日'!B138)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93"/>
      <c r="AH138" s="38">
        <f>SUM('（別紙2-1）4月1日～4月30日'!D138:AG138,'（別紙2-5）5月1日～5月31日'!D138:AH138,'（別紙2-6）6月1日～6月30日'!D138:AG138)</f>
        <v>0</v>
      </c>
      <c r="AJ138" s="112" t="str">
        <f t="shared" si="3"/>
        <v/>
      </c>
      <c r="AK138" s="236" t="str">
        <f t="shared" si="4"/>
        <v/>
      </c>
    </row>
    <row r="139" spans="1:38" s="112" customFormat="1" ht="30" customHeight="1" x14ac:dyDescent="0.4">
      <c r="A139" s="64">
        <v>126</v>
      </c>
      <c r="B139" s="105" t="str">
        <f>IF('（別紙2-5）5月1日～5月31日'!B139="","",'（別紙2-5）5月1日～5月31日'!B139)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96"/>
      <c r="AH139" s="70">
        <f>SUM('（別紙2-1）4月1日～4月30日'!D139:AG139,'（別紙2-5）5月1日～5月31日'!D139:AH139,'（別紙2-6）6月1日～6月30日'!D139:AG139)</f>
        <v>0</v>
      </c>
      <c r="AJ139" s="112" t="str">
        <f t="shared" si="3"/>
        <v/>
      </c>
      <c r="AK139" s="236" t="str">
        <f t="shared" si="4"/>
        <v/>
      </c>
      <c r="AL139" s="236"/>
    </row>
    <row r="140" spans="1:38" s="112" customFormat="1" ht="30" customHeight="1" x14ac:dyDescent="0.4">
      <c r="A140" s="35">
        <v>127</v>
      </c>
      <c r="B140" s="103" t="str">
        <f>IF('（別紙2-5）5月1日～5月31日'!B140="","",'（別紙2-5）5月1日～5月31日'!B140)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94"/>
      <c r="AH140" s="36">
        <f>SUM('（別紙2-1）4月1日～4月30日'!D140:AG140,'（別紙2-5）5月1日～5月31日'!D140:AH140,'（別紙2-6）6月1日～6月30日'!D140:AG140)</f>
        <v>0</v>
      </c>
      <c r="AJ140" s="112" t="str">
        <f t="shared" si="3"/>
        <v/>
      </c>
      <c r="AK140" s="236" t="str">
        <f t="shared" si="4"/>
        <v/>
      </c>
    </row>
    <row r="141" spans="1:38" s="112" customFormat="1" ht="30" customHeight="1" x14ac:dyDescent="0.4">
      <c r="A141" s="35">
        <v>128</v>
      </c>
      <c r="B141" s="103" t="str">
        <f>IF('（別紙2-5）5月1日～5月31日'!B141="","",'（別紙2-5）5月1日～5月31日'!B141)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94"/>
      <c r="AH141" s="36">
        <f>SUM('（別紙2-1）4月1日～4月30日'!D141:AG141,'（別紙2-5）5月1日～5月31日'!D141:AH141,'（別紙2-6）6月1日～6月30日'!D141:AG141)</f>
        <v>0</v>
      </c>
      <c r="AJ141" s="112" t="str">
        <f t="shared" si="3"/>
        <v/>
      </c>
      <c r="AK141" s="236" t="str">
        <f t="shared" si="4"/>
        <v/>
      </c>
      <c r="AL141" s="236"/>
    </row>
    <row r="142" spans="1:38" s="112" customFormat="1" ht="30" customHeight="1" x14ac:dyDescent="0.4">
      <c r="A142" s="35">
        <v>129</v>
      </c>
      <c r="B142" s="103" t="str">
        <f>IF('（別紙2-5）5月1日～5月31日'!B142="","",'（別紙2-5）5月1日～5月31日'!B142)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94"/>
      <c r="AH142" s="36">
        <f>SUM('（別紙2-1）4月1日～4月30日'!D142:AG142,'（別紙2-5）5月1日～5月31日'!D142:AH142,'（別紙2-6）6月1日～6月30日'!D142:AG142)</f>
        <v>0</v>
      </c>
      <c r="AJ142" s="112" t="str">
        <f t="shared" si="3"/>
        <v/>
      </c>
      <c r="AK142" s="236" t="str">
        <f t="shared" si="4"/>
        <v/>
      </c>
    </row>
    <row r="143" spans="1:38" s="112" customFormat="1" ht="30" customHeight="1" thickBot="1" x14ac:dyDescent="0.45">
      <c r="A143" s="35">
        <v>130</v>
      </c>
      <c r="B143" s="104" t="str">
        <f>IF('（別紙2-5）5月1日～5月31日'!B143="","",'（別紙2-5）5月1日～5月31日'!B143)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94"/>
      <c r="AH143" s="36">
        <f>SUM('（別紙2-1）4月1日～4月30日'!D143:AG143,'（別紙2-5）5月1日～5月31日'!D143:AH143,'（別紙2-6）6月1日～6月30日'!D143:AG143)</f>
        <v>0</v>
      </c>
      <c r="AJ143" s="112" t="str">
        <f t="shared" ref="AJ143:AJ163" si="5">IFERROR(MATCH(0,INDEX(0/($D143:$AG143&lt;&gt;""),),0),"")</f>
        <v/>
      </c>
      <c r="AK143" s="236" t="str">
        <f t="shared" ref="AK143:AK163" si="6">IFERROR(MATCH(MAX($D143:$AG143)+1,$D143:$AG143,1),"")</f>
        <v/>
      </c>
      <c r="AL143" s="236"/>
    </row>
    <row r="144" spans="1:38" s="112" customFormat="1" ht="30" customHeight="1" x14ac:dyDescent="0.4">
      <c r="A144" s="71">
        <v>131</v>
      </c>
      <c r="B144" s="105" t="str">
        <f>IF('（別紙2-5）5月1日～5月31日'!B144="","",'（別紙2-5）5月1日～5月31日'!B144)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95"/>
      <c r="AH144" s="59">
        <f>SUM('（別紙2-1）4月1日～4月30日'!D144:AG144,'（別紙2-5）5月1日～5月31日'!D144:AH144,'（別紙2-6）6月1日～6月30日'!D144:AG144)</f>
        <v>0</v>
      </c>
      <c r="AJ144" s="112" t="str">
        <f t="shared" si="5"/>
        <v/>
      </c>
      <c r="AK144" s="236" t="str">
        <f t="shared" si="6"/>
        <v/>
      </c>
    </row>
    <row r="145" spans="1:38" s="112" customFormat="1" ht="30" customHeight="1" x14ac:dyDescent="0.4">
      <c r="A145" s="35">
        <v>132</v>
      </c>
      <c r="B145" s="103" t="str">
        <f>IF('（別紙2-5）5月1日～5月31日'!B145="","",'（別紙2-5）5月1日～5月31日'!B145)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94"/>
      <c r="AH145" s="36">
        <f>SUM('（別紙2-1）4月1日～4月30日'!D145:AG145,'（別紙2-5）5月1日～5月31日'!D145:AH145,'（別紙2-6）6月1日～6月30日'!D145:AG145)</f>
        <v>0</v>
      </c>
      <c r="AJ145" s="112" t="str">
        <f t="shared" si="5"/>
        <v/>
      </c>
      <c r="AK145" s="236" t="str">
        <f t="shared" si="6"/>
        <v/>
      </c>
      <c r="AL145" s="236"/>
    </row>
    <row r="146" spans="1:38" s="112" customFormat="1" ht="30" customHeight="1" x14ac:dyDescent="0.4">
      <c r="A146" s="35">
        <v>133</v>
      </c>
      <c r="B146" s="103" t="str">
        <f>IF('（別紙2-5）5月1日～5月31日'!B146="","",'（別紙2-5）5月1日～5月31日'!B146)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94"/>
      <c r="AH146" s="36">
        <f>SUM('（別紙2-1）4月1日～4月30日'!D146:AG146,'（別紙2-5）5月1日～5月31日'!D146:AH146,'（別紙2-6）6月1日～6月30日'!D146:AG146)</f>
        <v>0</v>
      </c>
      <c r="AJ146" s="112" t="str">
        <f t="shared" si="5"/>
        <v/>
      </c>
      <c r="AK146" s="236" t="str">
        <f t="shared" si="6"/>
        <v/>
      </c>
    </row>
    <row r="147" spans="1:38" s="112" customFormat="1" ht="30" customHeight="1" x14ac:dyDescent="0.4">
      <c r="A147" s="35">
        <v>134</v>
      </c>
      <c r="B147" s="103" t="str">
        <f>IF('（別紙2-5）5月1日～5月31日'!B147="","",'（別紙2-5）5月1日～5月31日'!B147)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94"/>
      <c r="AH147" s="36">
        <f>SUM('（別紙2-1）4月1日～4月30日'!D147:AG147,'（別紙2-5）5月1日～5月31日'!D147:AH147,'（別紙2-6）6月1日～6月30日'!D147:AG147)</f>
        <v>0</v>
      </c>
      <c r="AJ147" s="112" t="str">
        <f t="shared" si="5"/>
        <v/>
      </c>
      <c r="AK147" s="236" t="str">
        <f t="shared" si="6"/>
        <v/>
      </c>
      <c r="AL147" s="236"/>
    </row>
    <row r="148" spans="1:38" s="112" customFormat="1" ht="30" customHeight="1" thickBot="1" x14ac:dyDescent="0.45">
      <c r="A148" s="37">
        <v>135</v>
      </c>
      <c r="B148" s="104" t="str">
        <f>IF('（別紙2-5）5月1日～5月31日'!B148="","",'（別紙2-5）5月1日～5月31日'!B148)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93"/>
      <c r="AH148" s="38">
        <f>SUM('（別紙2-1）4月1日～4月30日'!D148:AG148,'（別紙2-5）5月1日～5月31日'!D148:AH148,'（別紙2-6）6月1日～6月30日'!D148:AG148)</f>
        <v>0</v>
      </c>
      <c r="AJ148" s="112" t="str">
        <f t="shared" si="5"/>
        <v/>
      </c>
      <c r="AK148" s="236" t="str">
        <f t="shared" si="6"/>
        <v/>
      </c>
    </row>
    <row r="149" spans="1:38" s="112" customFormat="1" ht="30" customHeight="1" x14ac:dyDescent="0.4">
      <c r="A149" s="64">
        <v>136</v>
      </c>
      <c r="B149" s="105" t="str">
        <f>IF('（別紙2-5）5月1日～5月31日'!B149="","",'（別紙2-5）5月1日～5月31日'!B149)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96"/>
      <c r="AH149" s="70">
        <f>SUM('（別紙2-1）4月1日～4月30日'!D149:AG149,'（別紙2-5）5月1日～5月31日'!D149:AH149,'（別紙2-6）6月1日～6月30日'!D149:AG149)</f>
        <v>0</v>
      </c>
      <c r="AJ149" s="112" t="str">
        <f t="shared" si="5"/>
        <v/>
      </c>
      <c r="AK149" s="236" t="str">
        <f t="shared" si="6"/>
        <v/>
      </c>
      <c r="AL149" s="236"/>
    </row>
    <row r="150" spans="1:38" s="112" customFormat="1" ht="30" customHeight="1" x14ac:dyDescent="0.4">
      <c r="A150" s="35">
        <v>137</v>
      </c>
      <c r="B150" s="103" t="str">
        <f>IF('（別紙2-5）5月1日～5月31日'!B150="","",'（別紙2-5）5月1日～5月31日'!B150)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94"/>
      <c r="AH150" s="36">
        <f>SUM('（別紙2-1）4月1日～4月30日'!D150:AG150,'（別紙2-5）5月1日～5月31日'!D150:AH150,'（別紙2-6）6月1日～6月30日'!D150:AG150)</f>
        <v>0</v>
      </c>
      <c r="AJ150" s="112" t="str">
        <f t="shared" si="5"/>
        <v/>
      </c>
      <c r="AK150" s="236" t="str">
        <f t="shared" si="6"/>
        <v/>
      </c>
    </row>
    <row r="151" spans="1:38" s="112" customFormat="1" ht="30" customHeight="1" x14ac:dyDescent="0.4">
      <c r="A151" s="35">
        <v>138</v>
      </c>
      <c r="B151" s="103" t="str">
        <f>IF('（別紙2-5）5月1日～5月31日'!B151="","",'（別紙2-5）5月1日～5月31日'!B151)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94"/>
      <c r="AH151" s="36">
        <f>SUM('（別紙2-1）4月1日～4月30日'!D151:AG151,'（別紙2-5）5月1日～5月31日'!D151:AH151,'（別紙2-6）6月1日～6月30日'!D151:AG151)</f>
        <v>0</v>
      </c>
      <c r="AJ151" s="112" t="str">
        <f t="shared" si="5"/>
        <v/>
      </c>
      <c r="AK151" s="236" t="str">
        <f t="shared" si="6"/>
        <v/>
      </c>
      <c r="AL151" s="236"/>
    </row>
    <row r="152" spans="1:38" s="112" customFormat="1" ht="30" customHeight="1" x14ac:dyDescent="0.4">
      <c r="A152" s="35">
        <v>139</v>
      </c>
      <c r="B152" s="103" t="str">
        <f>IF('（別紙2-5）5月1日～5月31日'!B152="","",'（別紙2-5）5月1日～5月31日'!B152)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94"/>
      <c r="AH152" s="36">
        <f>SUM('（別紙2-1）4月1日～4月30日'!D152:AG152,'（別紙2-5）5月1日～5月31日'!D152:AH152,'（別紙2-6）6月1日～6月30日'!D152:AG152)</f>
        <v>0</v>
      </c>
      <c r="AJ152" s="112" t="str">
        <f t="shared" si="5"/>
        <v/>
      </c>
      <c r="AK152" s="236" t="str">
        <f t="shared" si="6"/>
        <v/>
      </c>
    </row>
    <row r="153" spans="1:38" s="112" customFormat="1" ht="30" customHeight="1" thickBot="1" x14ac:dyDescent="0.45">
      <c r="A153" s="35">
        <v>140</v>
      </c>
      <c r="B153" s="104" t="str">
        <f>IF('（別紙2-5）5月1日～5月31日'!B153="","",'（別紙2-5）5月1日～5月31日'!B153)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94"/>
      <c r="AH153" s="36">
        <f>SUM('（別紙2-1）4月1日～4月30日'!D153:AG153,'（別紙2-5）5月1日～5月31日'!D153:AH153,'（別紙2-6）6月1日～6月30日'!D153:AG153)</f>
        <v>0</v>
      </c>
      <c r="AJ153" s="112" t="str">
        <f t="shared" si="5"/>
        <v/>
      </c>
      <c r="AK153" s="236" t="str">
        <f t="shared" si="6"/>
        <v/>
      </c>
      <c r="AL153" s="236"/>
    </row>
    <row r="154" spans="1:38" s="112" customFormat="1" ht="30" customHeight="1" x14ac:dyDescent="0.4">
      <c r="A154" s="71">
        <v>141</v>
      </c>
      <c r="B154" s="105" t="str">
        <f>IF('（別紙2-5）5月1日～5月31日'!B154="","",'（別紙2-5）5月1日～5月31日'!B154)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95"/>
      <c r="AH154" s="59">
        <f>SUM('（別紙2-1）4月1日～4月30日'!D154:AG154,'（別紙2-5）5月1日～5月31日'!D154:AH154,'（別紙2-6）6月1日～6月30日'!D154:AG154)</f>
        <v>0</v>
      </c>
      <c r="AJ154" s="112" t="str">
        <f t="shared" si="5"/>
        <v/>
      </c>
      <c r="AK154" s="236" t="str">
        <f t="shared" si="6"/>
        <v/>
      </c>
    </row>
    <row r="155" spans="1:38" s="112" customFormat="1" ht="30" customHeight="1" x14ac:dyDescent="0.4">
      <c r="A155" s="35">
        <v>142</v>
      </c>
      <c r="B155" s="103" t="str">
        <f>IF('（別紙2-5）5月1日～5月31日'!B155="","",'（別紙2-5）5月1日～5月31日'!B155)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94"/>
      <c r="AH155" s="36">
        <f>SUM('（別紙2-1）4月1日～4月30日'!D155:AG155,'（別紙2-5）5月1日～5月31日'!D155:AH155,'（別紙2-6）6月1日～6月30日'!D155:AG155)</f>
        <v>0</v>
      </c>
      <c r="AJ155" s="112" t="str">
        <f t="shared" si="5"/>
        <v/>
      </c>
      <c r="AK155" s="236" t="str">
        <f t="shared" si="6"/>
        <v/>
      </c>
      <c r="AL155" s="236"/>
    </row>
    <row r="156" spans="1:38" s="112" customFormat="1" ht="30" customHeight="1" x14ac:dyDescent="0.4">
      <c r="A156" s="35">
        <v>143</v>
      </c>
      <c r="B156" s="103" t="str">
        <f>IF('（別紙2-5）5月1日～5月31日'!B156="","",'（別紙2-5）5月1日～5月31日'!B156)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94"/>
      <c r="AH156" s="36">
        <f>SUM('（別紙2-1）4月1日～4月30日'!D156:AG156,'（別紙2-5）5月1日～5月31日'!D156:AH156,'（別紙2-6）6月1日～6月30日'!D156:AG156)</f>
        <v>0</v>
      </c>
      <c r="AJ156" s="112" t="str">
        <f t="shared" si="5"/>
        <v/>
      </c>
      <c r="AK156" s="236" t="str">
        <f t="shared" si="6"/>
        <v/>
      </c>
    </row>
    <row r="157" spans="1:38" s="112" customFormat="1" ht="30" customHeight="1" x14ac:dyDescent="0.4">
      <c r="A157" s="35">
        <v>144</v>
      </c>
      <c r="B157" s="103" t="str">
        <f>IF('（別紙2-5）5月1日～5月31日'!B157="","",'（別紙2-5）5月1日～5月31日'!B157)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94"/>
      <c r="AH157" s="36">
        <f>SUM('（別紙2-1）4月1日～4月30日'!D157:AG157,'（別紙2-5）5月1日～5月31日'!D157:AH157,'（別紙2-6）6月1日～6月30日'!D157:AG157)</f>
        <v>0</v>
      </c>
      <c r="AJ157" s="112" t="str">
        <f t="shared" si="5"/>
        <v/>
      </c>
      <c r="AK157" s="236" t="str">
        <f t="shared" si="6"/>
        <v/>
      </c>
      <c r="AL157" s="236"/>
    </row>
    <row r="158" spans="1:38" s="112" customFormat="1" ht="30" customHeight="1" thickBot="1" x14ac:dyDescent="0.45">
      <c r="A158" s="37">
        <v>145</v>
      </c>
      <c r="B158" s="106" t="str">
        <f>IF('（別紙2-5）5月1日～5月31日'!B158="","",'（別紙2-5）5月1日～5月31日'!B158)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93"/>
      <c r="AH158" s="38">
        <f>SUM('（別紙2-1）4月1日～4月30日'!D158:AG158,'（別紙2-5）5月1日～5月31日'!D158:AH158,'（別紙2-6）6月1日～6月30日'!D158:AG158)</f>
        <v>0</v>
      </c>
      <c r="AJ158" s="112" t="str">
        <f t="shared" si="5"/>
        <v/>
      </c>
      <c r="AK158" s="236" t="str">
        <f t="shared" si="6"/>
        <v/>
      </c>
    </row>
    <row r="159" spans="1:38" s="112" customFormat="1" ht="30" customHeight="1" x14ac:dyDescent="0.4">
      <c r="A159" s="71">
        <v>146</v>
      </c>
      <c r="B159" s="105" t="str">
        <f>IF('（別紙2-5）5月1日～5月31日'!B159="","",'（別紙2-5）5月1日～5月31日'!B159)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96"/>
      <c r="AH159" s="70">
        <f>SUM('（別紙2-1）4月1日～4月30日'!D159:AG159,'（別紙2-5）5月1日～5月31日'!D159:AH159,'（別紙2-6）6月1日～6月30日'!D159:AG159)</f>
        <v>0</v>
      </c>
      <c r="AJ159" s="112" t="str">
        <f t="shared" si="5"/>
        <v/>
      </c>
      <c r="AK159" s="236" t="str">
        <f t="shared" si="6"/>
        <v/>
      </c>
      <c r="AL159" s="236"/>
    </row>
    <row r="160" spans="1:38" s="112" customFormat="1" ht="30" customHeight="1" x14ac:dyDescent="0.4">
      <c r="A160" s="35">
        <v>147</v>
      </c>
      <c r="B160" s="103" t="str">
        <f>IF('（別紙2-5）5月1日～5月31日'!B160="","",'（別紙2-5）5月1日～5月31日'!B160)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94"/>
      <c r="AH160" s="36">
        <f>SUM('（別紙2-1）4月1日～4月30日'!D160:AG160,'（別紙2-5）5月1日～5月31日'!D160:AH160,'（別紙2-6）6月1日～6月30日'!D160:AG160)</f>
        <v>0</v>
      </c>
      <c r="AJ160" s="112" t="str">
        <f t="shared" si="5"/>
        <v/>
      </c>
      <c r="AK160" s="236" t="str">
        <f t="shared" si="6"/>
        <v/>
      </c>
    </row>
    <row r="161" spans="1:39" s="112" customFormat="1" ht="30" customHeight="1" x14ac:dyDescent="0.4">
      <c r="A161" s="35">
        <v>148</v>
      </c>
      <c r="B161" s="103" t="str">
        <f>IF('（別紙2-5）5月1日～5月31日'!B161="","",'（別紙2-5）5月1日～5月31日'!B161)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94"/>
      <c r="AH161" s="36">
        <f>SUM('（別紙2-1）4月1日～4月30日'!D161:AG161,'（別紙2-5）5月1日～5月31日'!D161:AH161,'（別紙2-6）6月1日～6月30日'!D161:AG161)</f>
        <v>0</v>
      </c>
      <c r="AJ161" s="112" t="str">
        <f t="shared" si="5"/>
        <v/>
      </c>
      <c r="AK161" s="236" t="str">
        <f t="shared" si="6"/>
        <v/>
      </c>
      <c r="AL161" s="236"/>
    </row>
    <row r="162" spans="1:39" s="112" customFormat="1" ht="30" customHeight="1" x14ac:dyDescent="0.4">
      <c r="A162" s="35">
        <v>149</v>
      </c>
      <c r="B162" s="103" t="str">
        <f>IF('（別紙2-5）5月1日～5月31日'!B162="","",'（別紙2-5）5月1日～5月31日'!B162)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94"/>
      <c r="AH162" s="36">
        <f>SUM('（別紙2-1）4月1日～4月30日'!D162:AG162,'（別紙2-5）5月1日～5月31日'!D162:AH162,'（別紙2-6）6月1日～6月30日'!D162:AG162)</f>
        <v>0</v>
      </c>
      <c r="AJ162" s="112" t="str">
        <f t="shared" si="5"/>
        <v/>
      </c>
      <c r="AK162" s="236" t="str">
        <f t="shared" si="6"/>
        <v/>
      </c>
    </row>
    <row r="163" spans="1:39" s="112" customFormat="1" ht="30" customHeight="1" thickBot="1" x14ac:dyDescent="0.45">
      <c r="A163" s="37">
        <v>150</v>
      </c>
      <c r="B163" s="107" t="str">
        <f>IF('（別紙2-5）5月1日～5月31日'!B163="","",'（別紙2-5）5月1日～5月31日'!B163)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93"/>
      <c r="AH163" s="38">
        <f>SUM('（別紙2-1）4月1日～4月30日'!D163:AG163,'（別紙2-5）5月1日～5月31日'!D163:AH163,'（別紙2-6）6月1日～6月30日'!D163:AG163)</f>
        <v>0</v>
      </c>
      <c r="AJ163" s="112" t="str">
        <f t="shared" si="5"/>
        <v/>
      </c>
      <c r="AK163" s="236" t="str">
        <f t="shared" si="6"/>
        <v/>
      </c>
    </row>
    <row r="164" spans="1:39" ht="30" hidden="1" customHeight="1" x14ac:dyDescent="0.25">
      <c r="A164" s="29"/>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c r="AM164" s="112"/>
    </row>
    <row r="165" spans="1:39" ht="30" hidden="1" customHeight="1" x14ac:dyDescent="0.25">
      <c r="B165" s="29" t="s">
        <v>4</v>
      </c>
      <c r="C165" s="29"/>
      <c r="D165" s="29">
        <f>IF(D164&gt;=5,D164,0)</f>
        <v>0</v>
      </c>
      <c r="E165" s="29">
        <f t="shared" ref="E165:AG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L165" s="113"/>
    </row>
    <row r="166" spans="1:39" ht="30" hidden="1" customHeight="1" thickBot="1" x14ac:dyDescent="0.3">
      <c r="B166" s="29" t="s">
        <v>12</v>
      </c>
      <c r="C166" s="29"/>
      <c r="D166" s="29">
        <f>IF(D164&gt;=2,D164,0)</f>
        <v>0</v>
      </c>
      <c r="E166" s="29">
        <f t="shared" ref="E166:AG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9"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9" ht="29.25" customHeight="1" x14ac:dyDescent="0.25"/>
    <row r="169" spans="1:39" ht="29.25" customHeight="1" x14ac:dyDescent="0.25"/>
    <row r="170" spans="1:39" ht="29.25" customHeight="1" x14ac:dyDescent="0.25"/>
  </sheetData>
  <sheetProtection algorithmName="SHA-512" hashValue="MY93vhre1xH/kEc6kpi7uSdmHNM38wrdmuz9WumTrqwkamNodmJM6r/6GMRU19Iw7KWQiWSRHXqUNym73Eb83g==" saltValue="TmX8cHRrA3FPyDbz81wrRg==" spinCount="100000" sheet="1" objects="1" scenarios="1" selectLockedCell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97" priority="19">
      <formula>$H$6&lt;&gt;""</formula>
    </cfRule>
  </conditionalFormatting>
  <conditionalFormatting sqref="AC5:AH5">
    <cfRule type="expression" dxfId="96" priority="20">
      <formula>$AH$5&lt;&gt;""</formula>
    </cfRule>
  </conditionalFormatting>
  <conditionalFormatting sqref="T8:AH8">
    <cfRule type="expression" dxfId="95" priority="45">
      <formula>$AH$8&lt;&gt;""</formula>
    </cfRule>
  </conditionalFormatting>
  <conditionalFormatting sqref="AB6:AH6">
    <cfRule type="expression" dxfId="94" priority="41">
      <formula>$AH$6&lt;&gt;""</formula>
    </cfRule>
  </conditionalFormatting>
  <conditionalFormatting sqref="U7:AH7">
    <cfRule type="expression" dxfId="93" priority="43">
      <formula>$AH$7&lt;&gt;""</formula>
    </cfRule>
  </conditionalFormatting>
  <conditionalFormatting sqref="D14:AG163">
    <cfRule type="cellIs" dxfId="92" priority="99" operator="equal">
      <formula>1</formula>
    </cfRule>
  </conditionalFormatting>
  <dataValidations count="4">
    <dataValidation type="list" allowBlank="1" showInputMessage="1" showErrorMessage="1" sqref="C14:C163" xr:uid="{00000000-0002-0000-0300-000000000000}">
      <formula1>"○"</formula1>
    </dataValidation>
    <dataValidation allowBlank="1" showInputMessage="1" showErrorMessage="1" promptTitle="利用者名は別紙2-1に記入してください。" prompt="記入内容が自動反映されます。" sqref="B14:B163" xr:uid="{00000000-0002-0000-0300-000001000000}"/>
    <dataValidation allowBlank="1" showInputMessage="1" showErrorMessage="1" promptTitle="別紙1より施設種別を選択してください。" prompt="選択内容が自動で反映されます。" sqref="H5:R5" xr:uid="{00000000-0002-0000-0300-000002000000}"/>
    <dataValidation type="whole" operator="equal" allowBlank="1" showInputMessage="1" showErrorMessage="1" error="施設内療養を行った利用者ごとに、療養をした日に「１」を記載（発症日から最大15日間のみ）してください。" sqref="D14:AG163" xr:uid="{00000000-0002-0000-0300-000003000000}">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4B7C151F-0BC3-4EB1-B538-49451EC6C63B}">
            <xm:f>集計シート!$W14="×"</xm:f>
            <x14:dxf>
              <fill>
                <patternFill>
                  <bgColor rgb="FFFF0000"/>
                </patternFill>
              </fill>
            </x14:dxf>
          </x14:cfRule>
          <x14:cfRule type="expression" priority="5" id="{8C1729ED-DB3E-416D-A018-C5F1A525724D}">
            <xm:f>集計シート!$V14="×"</xm:f>
            <x14:dxf>
              <fill>
                <patternFill>
                  <bgColor rgb="FFFF0000"/>
                </patternFill>
              </fill>
            </x14:dxf>
          </x14:cfRule>
          <x14:cfRule type="expression" priority="6" id="{52D7CA56-5E94-412C-A4B1-064962EEB53E}">
            <xm:f>集計シート!$U14="×"</xm:f>
            <x14:dxf>
              <fill>
                <patternFill>
                  <bgColor rgb="FFFF0000"/>
                </patternFill>
              </fill>
            </x14:dxf>
          </x14:cfRule>
          <xm:sqref>D14:AG163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70"/>
  <sheetViews>
    <sheetView view="pageBreakPreview" zoomScale="70" zoomScaleNormal="60" zoomScaleSheetLayoutView="70" workbookViewId="0">
      <selection activeCell="C14" sqref="C14"/>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7" width="17.75" style="111" hidden="1" customWidth="1"/>
    <col min="38" max="38" width="17.625" style="111" hidden="1" customWidth="1"/>
    <col min="39" max="39" width="17.75" style="111" hidden="1" customWidth="1"/>
    <col min="40" max="40" width="9" style="111" hidden="1" customWidth="1"/>
    <col min="41" max="46" width="9" style="111" customWidth="1"/>
    <col min="47" max="16384" width="9" style="111"/>
  </cols>
  <sheetData>
    <row r="1" spans="1:47" ht="29.25" customHeight="1" thickBot="1" x14ac:dyDescent="0.3">
      <c r="AI1" s="23" t="s">
        <v>169</v>
      </c>
    </row>
    <row r="2" spans="1:47"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c r="AI2" s="100"/>
    </row>
    <row r="3" spans="1:47"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25"/>
      <c r="AI3" s="78"/>
      <c r="AK3" s="111" t="s">
        <v>2</v>
      </c>
    </row>
    <row r="4" spans="1:47"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5</v>
      </c>
    </row>
    <row r="5" spans="1:47"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372"/>
      <c r="S5" s="25" t="s">
        <v>60</v>
      </c>
      <c r="T5" s="25"/>
      <c r="U5" s="25"/>
      <c r="V5" s="25"/>
      <c r="W5" s="25"/>
      <c r="X5" s="25"/>
      <c r="Y5" s="25"/>
      <c r="Z5" s="25"/>
      <c r="AA5" s="25"/>
      <c r="AB5" s="25"/>
      <c r="AC5" s="25"/>
      <c r="AD5" s="25"/>
      <c r="AE5" s="25"/>
      <c r="AF5" s="25"/>
      <c r="AG5" s="25"/>
      <c r="AH5" s="25"/>
      <c r="AI5" s="77" t="str">
        <f>IF(COUNTIF(集計シート!$X$14:$X$163,"×")&gt;0,"利用者名は別紙2-2に入力してください。","")</f>
        <v/>
      </c>
      <c r="AK5" s="111" t="s">
        <v>12</v>
      </c>
      <c r="AM5" s="111">
        <v>200</v>
      </c>
      <c r="AN5" s="111">
        <v>2</v>
      </c>
    </row>
    <row r="6" spans="1:47"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7" ht="30" customHeight="1" thickBot="1" x14ac:dyDescent="0.3">
      <c r="C7" s="444" t="s">
        <v>5</v>
      </c>
      <c r="D7" s="445"/>
      <c r="E7" s="446" t="s">
        <v>6</v>
      </c>
      <c r="F7" s="447"/>
      <c r="G7" s="447"/>
      <c r="H7" s="448" t="str">
        <f>IF(H5=AK4,AM4,IF(H5=AK5,AM5,""))</f>
        <v/>
      </c>
      <c r="I7" s="448"/>
      <c r="J7" s="449" t="s">
        <v>7</v>
      </c>
      <c r="K7" s="450"/>
      <c r="L7" s="451" t="s">
        <v>8</v>
      </c>
      <c r="M7" s="452"/>
      <c r="N7" s="452"/>
      <c r="O7" s="79" t="str">
        <f>IF(H5="大規模施設等（定員30人以上）",AN4,IF(H5="小規模施設等（定員29人以下）",AN5,""))</f>
        <v/>
      </c>
      <c r="P7" s="80" t="s">
        <v>9</v>
      </c>
      <c r="Q7" s="449" t="s">
        <v>10</v>
      </c>
      <c r="R7" s="450"/>
      <c r="T7" s="25"/>
      <c r="AI7" s="120" t="str">
        <f>IF(COUNTIF(集計シート!$V$14:$V$163,"×")&gt;0,"別紙1の4の要件を満たしていない場合は、療養日数が10日以内になるようにしてください。","")</f>
        <v/>
      </c>
      <c r="AK7" s="187" t="s">
        <v>104</v>
      </c>
      <c r="AL7" s="191" t="s">
        <v>105</v>
      </c>
      <c r="AM7" s="192" t="s">
        <v>106</v>
      </c>
    </row>
    <row r="8" spans="1:47"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7"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row>
    <row r="10" spans="1:47" s="112" customFormat="1" ht="30" customHeight="1" x14ac:dyDescent="0.4">
      <c r="A10" s="41"/>
      <c r="B10" s="42"/>
      <c r="C10" s="43" t="s">
        <v>15</v>
      </c>
      <c r="D10" s="44">
        <v>7</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3" t="s">
        <v>16</v>
      </c>
    </row>
    <row r="11" spans="1:47"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4"/>
      <c r="AL11" s="236"/>
      <c r="AM11" s="236"/>
    </row>
    <row r="12" spans="1:47"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K12" s="112" t="s">
        <v>107</v>
      </c>
      <c r="AL12" s="236" t="s">
        <v>109</v>
      </c>
      <c r="AM12" s="236"/>
    </row>
    <row r="13" spans="1:47"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c r="AU13" s="112"/>
    </row>
    <row r="14" spans="1:47" s="112" customFormat="1" ht="30" customHeight="1" thickTop="1" x14ac:dyDescent="0.4">
      <c r="A14" s="60">
        <v>1</v>
      </c>
      <c r="B14" s="103" t="str">
        <f>IF('（別紙2-5）5月1日～5月31日'!B14="","",'（別紙2-5）5月1日～5月31日'!B14)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SUM('（別紙2-1）4月1日～4月30日'!D14:AG14,'（別紙2-5）5月1日～5月31日'!D14:AH14,'（別紙2-6）6月1日～6月30日'!D14:AG14,'（別紙2-7）7月1日～7月31日'!D14:AH14)</f>
        <v>0</v>
      </c>
      <c r="AK14" s="112" t="str">
        <f>IFERROR(MATCH(0,INDEX(0/($D14:$AH14&lt;&gt;""),),0),"")</f>
        <v/>
      </c>
      <c r="AL14" s="236" t="str">
        <f>IFERROR(MATCH(MAX($D14:$AH14)+1,$D14:$AH14,1),"")</f>
        <v/>
      </c>
      <c r="AM14" s="236"/>
    </row>
    <row r="15" spans="1:47" s="112" customFormat="1" ht="30" customHeight="1" x14ac:dyDescent="0.4">
      <c r="A15" s="33">
        <v>2</v>
      </c>
      <c r="B15" s="103" t="str">
        <f>IF('（別紙2-5）5月1日～5月31日'!B15="","",'（別紙2-5）5月1日～5月31日'!B15)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SUM('（別紙2-1）4月1日～4月30日'!D15:AG15,'（別紙2-5）5月1日～5月31日'!D15:AH15,'（別紙2-6）6月1日～6月30日'!D15:AG15,'（別紙2-7）7月1日～7月31日'!D15:AH15)</f>
        <v>0</v>
      </c>
      <c r="AK15" s="112" t="str">
        <f t="shared" ref="AK15:AK78" si="1">IFERROR(MATCH(0,INDEX(0/($D15:$AH15&lt;&gt;""),),0),"")</f>
        <v/>
      </c>
      <c r="AL15" s="236" t="str">
        <f t="shared" ref="AL15:AL78" si="2">IFERROR(MATCH(MAX($D15:$AH15)+1,$D15:$AH15,1),"")</f>
        <v/>
      </c>
      <c r="AM15" s="236"/>
    </row>
    <row r="16" spans="1:47" s="112" customFormat="1" ht="30" customHeight="1" x14ac:dyDescent="0.4">
      <c r="A16" s="33">
        <v>3</v>
      </c>
      <c r="B16" s="103" t="str">
        <f>IF('（別紙2-5）5月1日～5月31日'!B16="","",'（別紙2-5）5月1日～5月31日'!B16)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SUM('（別紙2-1）4月1日～4月30日'!D16:AG16,'（別紙2-5）5月1日～5月31日'!D16:AH16,'（別紙2-6）6月1日～6月30日'!D16:AG16,'（別紙2-7）7月1日～7月31日'!D16:AH16)</f>
        <v>0</v>
      </c>
      <c r="AK16" s="112" t="str">
        <f t="shared" si="1"/>
        <v/>
      </c>
      <c r="AL16" s="236" t="str">
        <f t="shared" si="2"/>
        <v/>
      </c>
      <c r="AM16" s="236"/>
    </row>
    <row r="17" spans="1:39" s="112" customFormat="1" ht="30" customHeight="1" x14ac:dyDescent="0.4">
      <c r="A17" s="33">
        <v>4</v>
      </c>
      <c r="B17" s="103" t="str">
        <f>IF('（別紙2-5）5月1日～5月31日'!B17="","",'（別紙2-5）5月1日～5月31日'!B17)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SUM('（別紙2-1）4月1日～4月30日'!D17:AG17,'（別紙2-5）5月1日～5月31日'!D17:AH17,'（別紙2-6）6月1日～6月30日'!D17:AG17,'（別紙2-7）7月1日～7月31日'!D17:AH17)</f>
        <v>0</v>
      </c>
      <c r="AK17" s="112" t="str">
        <f t="shared" si="1"/>
        <v/>
      </c>
      <c r="AL17" s="236" t="str">
        <f t="shared" si="2"/>
        <v/>
      </c>
      <c r="AM17" s="236"/>
    </row>
    <row r="18" spans="1:39" s="112" customFormat="1" ht="30" customHeight="1" thickBot="1" x14ac:dyDescent="0.45">
      <c r="A18" s="37">
        <v>5</v>
      </c>
      <c r="B18" s="104" t="str">
        <f>IF('（別紙2-5）5月1日～5月31日'!B18="","",'（別紙2-5）5月1日～5月31日'!B18)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SUM('（別紙2-1）4月1日～4月30日'!D18:AG18,'（別紙2-5）5月1日～5月31日'!D18:AH18,'（別紙2-6）6月1日～6月30日'!D18:AG18,'（別紙2-7）7月1日～7月31日'!D18:AH18)</f>
        <v>0</v>
      </c>
      <c r="AK18" s="112" t="str">
        <f t="shared" si="1"/>
        <v/>
      </c>
      <c r="AL18" s="236" t="str">
        <f t="shared" si="2"/>
        <v/>
      </c>
      <c r="AM18" s="236"/>
    </row>
    <row r="19" spans="1:39" s="112" customFormat="1" ht="30" customHeight="1" x14ac:dyDescent="0.4">
      <c r="A19" s="60">
        <v>6</v>
      </c>
      <c r="B19" s="105" t="str">
        <f>IF('（別紙2-5）5月1日～5月31日'!B19="","",'（別紙2-5）5月1日～5月31日'!B19)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SUM('（別紙2-1）4月1日～4月30日'!D19:AG19,'（別紙2-5）5月1日～5月31日'!D19:AH19,'（別紙2-6）6月1日～6月30日'!D19:AG19,'（別紙2-7）7月1日～7月31日'!D19:AH19)</f>
        <v>0</v>
      </c>
      <c r="AK19" s="112" t="str">
        <f t="shared" si="1"/>
        <v/>
      </c>
      <c r="AL19" s="236" t="str">
        <f t="shared" si="2"/>
        <v/>
      </c>
      <c r="AM19" s="236"/>
    </row>
    <row r="20" spans="1:39" s="112" customFormat="1" ht="30" customHeight="1" x14ac:dyDescent="0.4">
      <c r="A20" s="33">
        <v>7</v>
      </c>
      <c r="B20" s="103" t="str">
        <f>IF('（別紙2-5）5月1日～5月31日'!B20="","",'（別紙2-5）5月1日～5月31日'!B20)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SUM('（別紙2-1）4月1日～4月30日'!D20:AG20,'（別紙2-5）5月1日～5月31日'!D20:AH20,'（別紙2-6）6月1日～6月30日'!D20:AG20,'（別紙2-7）7月1日～7月31日'!D20:AH20)</f>
        <v>0</v>
      </c>
      <c r="AK20" s="112" t="str">
        <f t="shared" si="1"/>
        <v/>
      </c>
      <c r="AL20" s="236" t="str">
        <f t="shared" si="2"/>
        <v/>
      </c>
      <c r="AM20" s="236"/>
    </row>
    <row r="21" spans="1:39" s="112" customFormat="1" ht="30" customHeight="1" x14ac:dyDescent="0.4">
      <c r="A21" s="33">
        <v>8</v>
      </c>
      <c r="B21" s="103" t="str">
        <f>IF('（別紙2-5）5月1日～5月31日'!B21="","",'（別紙2-5）5月1日～5月31日'!B21)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SUM('（別紙2-1）4月1日～4月30日'!D21:AG21,'（別紙2-5）5月1日～5月31日'!D21:AH21,'（別紙2-6）6月1日～6月30日'!D21:AG21,'（別紙2-7）7月1日～7月31日'!D21:AH21)</f>
        <v>0</v>
      </c>
      <c r="AK21" s="112" t="str">
        <f t="shared" si="1"/>
        <v/>
      </c>
      <c r="AL21" s="236" t="str">
        <f t="shared" si="2"/>
        <v/>
      </c>
      <c r="AM21" s="236"/>
    </row>
    <row r="22" spans="1:39" s="112" customFormat="1" ht="30" customHeight="1" x14ac:dyDescent="0.4">
      <c r="A22" s="33">
        <v>9</v>
      </c>
      <c r="B22" s="103" t="str">
        <f>IF('（別紙2-5）5月1日～5月31日'!B22="","",'（別紙2-5）5月1日～5月31日'!B22)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SUM('（別紙2-1）4月1日～4月30日'!D22:AG22,'（別紙2-5）5月1日～5月31日'!D22:AH22,'（別紙2-6）6月1日～6月30日'!D22:AG22,'（別紙2-7）7月1日～7月31日'!D22:AH22)</f>
        <v>0</v>
      </c>
      <c r="AK22" s="112" t="str">
        <f t="shared" si="1"/>
        <v/>
      </c>
      <c r="AL22" s="236" t="str">
        <f t="shared" si="2"/>
        <v/>
      </c>
      <c r="AM22" s="236"/>
    </row>
    <row r="23" spans="1:39" s="112" customFormat="1" ht="30" customHeight="1" thickBot="1" x14ac:dyDescent="0.45">
      <c r="A23" s="37">
        <v>10</v>
      </c>
      <c r="B23" s="104" t="str">
        <f>IF('（別紙2-5）5月1日～5月31日'!B23="","",'（別紙2-5）5月1日～5月31日'!B23)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SUM('（別紙2-1）4月1日～4月30日'!D23:AG23,'（別紙2-5）5月1日～5月31日'!D23:AH23,'（別紙2-6）6月1日～6月30日'!D23:AG23,'（別紙2-7）7月1日～7月31日'!D23:AH23)</f>
        <v>0</v>
      </c>
      <c r="AK23" s="112" t="str">
        <f t="shared" si="1"/>
        <v/>
      </c>
      <c r="AL23" s="236" t="str">
        <f t="shared" si="2"/>
        <v/>
      </c>
      <c r="AM23" s="236"/>
    </row>
    <row r="24" spans="1:39" s="112" customFormat="1" ht="30" customHeight="1" x14ac:dyDescent="0.4">
      <c r="A24" s="60">
        <v>11</v>
      </c>
      <c r="B24" s="105" t="str">
        <f>IF('（別紙2-5）5月1日～5月31日'!B24="","",'（別紙2-5）5月1日～5月31日'!B24)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SUM('（別紙2-1）4月1日～4月30日'!D24:AG24,'（別紙2-5）5月1日～5月31日'!D24:AH24,'（別紙2-6）6月1日～6月30日'!D24:AG24,'（別紙2-7）7月1日～7月31日'!D24:AH24)</f>
        <v>0</v>
      </c>
      <c r="AK24" s="112" t="str">
        <f t="shared" si="1"/>
        <v/>
      </c>
      <c r="AL24" s="236" t="str">
        <f t="shared" si="2"/>
        <v/>
      </c>
      <c r="AM24" s="236"/>
    </row>
    <row r="25" spans="1:39" s="112" customFormat="1" ht="30" customHeight="1" x14ac:dyDescent="0.4">
      <c r="A25" s="33">
        <v>12</v>
      </c>
      <c r="B25" s="103" t="str">
        <f>IF('（別紙2-5）5月1日～5月31日'!B25="","",'（別紙2-5）5月1日～5月31日'!B25)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SUM('（別紙2-1）4月1日～4月30日'!D25:AG25,'（別紙2-5）5月1日～5月31日'!D25:AH25,'（別紙2-6）6月1日～6月30日'!D25:AG25,'（別紙2-7）7月1日～7月31日'!D25:AH25)</f>
        <v>0</v>
      </c>
      <c r="AK25" s="112" t="str">
        <f t="shared" si="1"/>
        <v/>
      </c>
      <c r="AL25" s="236" t="str">
        <f t="shared" si="2"/>
        <v/>
      </c>
      <c r="AM25" s="236"/>
    </row>
    <row r="26" spans="1:39" s="112" customFormat="1" ht="30" customHeight="1" x14ac:dyDescent="0.4">
      <c r="A26" s="33">
        <v>13</v>
      </c>
      <c r="B26" s="103" t="str">
        <f>IF('（別紙2-5）5月1日～5月31日'!B26="","",'（別紙2-5）5月1日～5月31日'!B26)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SUM('（別紙2-1）4月1日～4月30日'!D26:AG26,'（別紙2-5）5月1日～5月31日'!D26:AH26,'（別紙2-6）6月1日～6月30日'!D26:AG26,'（別紙2-7）7月1日～7月31日'!D26:AH26)</f>
        <v>0</v>
      </c>
      <c r="AK26" s="112" t="str">
        <f t="shared" si="1"/>
        <v/>
      </c>
      <c r="AL26" s="236" t="str">
        <f t="shared" si="2"/>
        <v/>
      </c>
      <c r="AM26" s="236"/>
    </row>
    <row r="27" spans="1:39" s="112" customFormat="1" ht="30" customHeight="1" x14ac:dyDescent="0.4">
      <c r="A27" s="33">
        <v>14</v>
      </c>
      <c r="B27" s="103" t="str">
        <f>IF('（別紙2-5）5月1日～5月31日'!B27="","",'（別紙2-5）5月1日～5月31日'!B27)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SUM('（別紙2-1）4月1日～4月30日'!D27:AG27,'（別紙2-5）5月1日～5月31日'!D27:AH27,'（別紙2-6）6月1日～6月30日'!D27:AG27,'（別紙2-7）7月1日～7月31日'!D27:AH27)</f>
        <v>0</v>
      </c>
      <c r="AK27" s="112" t="str">
        <f t="shared" si="1"/>
        <v/>
      </c>
      <c r="AL27" s="236" t="str">
        <f t="shared" si="2"/>
        <v/>
      </c>
      <c r="AM27" s="236"/>
    </row>
    <row r="28" spans="1:39" s="112" customFormat="1" ht="30" customHeight="1" thickBot="1" x14ac:dyDescent="0.45">
      <c r="A28" s="37">
        <v>15</v>
      </c>
      <c r="B28" s="104" t="str">
        <f>IF('（別紙2-5）5月1日～5月31日'!B28="","",'（別紙2-5）5月1日～5月31日'!B28)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SUM('（別紙2-1）4月1日～4月30日'!D28:AG28,'（別紙2-5）5月1日～5月31日'!D28:AH28,'（別紙2-6）6月1日～6月30日'!D28:AG28,'（別紙2-7）7月1日～7月31日'!D28:AH28)</f>
        <v>0</v>
      </c>
      <c r="AK28" s="112" t="str">
        <f t="shared" si="1"/>
        <v/>
      </c>
      <c r="AL28" s="236" t="str">
        <f t="shared" si="2"/>
        <v/>
      </c>
      <c r="AM28" s="236"/>
    </row>
    <row r="29" spans="1:39" s="112" customFormat="1" ht="30" customHeight="1" x14ac:dyDescent="0.4">
      <c r="A29" s="60">
        <v>16</v>
      </c>
      <c r="B29" s="105" t="str">
        <f>IF('（別紙2-5）5月1日～5月31日'!B29="","",'（別紙2-5）5月1日～5月31日'!B29)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SUM('（別紙2-1）4月1日～4月30日'!D29:AG29,'（別紙2-5）5月1日～5月31日'!D29:AH29,'（別紙2-6）6月1日～6月30日'!D29:AG29,'（別紙2-7）7月1日～7月31日'!D29:AH29)</f>
        <v>0</v>
      </c>
      <c r="AK29" s="112" t="str">
        <f t="shared" si="1"/>
        <v/>
      </c>
      <c r="AL29" s="236" t="str">
        <f t="shared" si="2"/>
        <v/>
      </c>
      <c r="AM29" s="236"/>
    </row>
    <row r="30" spans="1:39" s="112" customFormat="1" ht="30" customHeight="1" x14ac:dyDescent="0.4">
      <c r="A30" s="33">
        <v>17</v>
      </c>
      <c r="B30" s="103" t="str">
        <f>IF('（別紙2-5）5月1日～5月31日'!B30="","",'（別紙2-5）5月1日～5月31日'!B30)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SUM('（別紙2-1）4月1日～4月30日'!D30:AG30,'（別紙2-5）5月1日～5月31日'!D30:AH30,'（別紙2-6）6月1日～6月30日'!D30:AG30,'（別紙2-7）7月1日～7月31日'!D30:AH30)</f>
        <v>0</v>
      </c>
      <c r="AK30" s="112" t="str">
        <f t="shared" si="1"/>
        <v/>
      </c>
      <c r="AL30" s="236" t="str">
        <f t="shared" si="2"/>
        <v/>
      </c>
      <c r="AM30" s="236"/>
    </row>
    <row r="31" spans="1:39" s="112" customFormat="1" ht="30" customHeight="1" x14ac:dyDescent="0.4">
      <c r="A31" s="33">
        <v>18</v>
      </c>
      <c r="B31" s="103" t="str">
        <f>IF('（別紙2-5）5月1日～5月31日'!B31="","",'（別紙2-5）5月1日～5月31日'!B31)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SUM('（別紙2-1）4月1日～4月30日'!D31:AG31,'（別紙2-5）5月1日～5月31日'!D31:AH31,'（別紙2-6）6月1日～6月30日'!D31:AG31,'（別紙2-7）7月1日～7月31日'!D31:AH31)</f>
        <v>0</v>
      </c>
      <c r="AK31" s="112" t="str">
        <f t="shared" si="1"/>
        <v/>
      </c>
      <c r="AL31" s="236" t="str">
        <f t="shared" si="2"/>
        <v/>
      </c>
      <c r="AM31" s="236"/>
    </row>
    <row r="32" spans="1:39" s="112" customFormat="1" ht="30" customHeight="1" x14ac:dyDescent="0.4">
      <c r="A32" s="33">
        <v>19</v>
      </c>
      <c r="B32" s="103" t="str">
        <f>IF('（別紙2-5）5月1日～5月31日'!B32="","",'（別紙2-5）5月1日～5月31日'!B32)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SUM('（別紙2-1）4月1日～4月30日'!D32:AG32,'（別紙2-5）5月1日～5月31日'!D32:AH32,'（別紙2-6）6月1日～6月30日'!D32:AG32,'（別紙2-7）7月1日～7月31日'!D32:AH32)</f>
        <v>0</v>
      </c>
      <c r="AK32" s="112" t="str">
        <f t="shared" si="1"/>
        <v/>
      </c>
      <c r="AL32" s="236" t="str">
        <f t="shared" si="2"/>
        <v/>
      </c>
      <c r="AM32" s="236"/>
    </row>
    <row r="33" spans="1:47" s="112" customFormat="1" ht="30" customHeight="1" thickBot="1" x14ac:dyDescent="0.45">
      <c r="A33" s="37">
        <v>20</v>
      </c>
      <c r="B33" s="104" t="str">
        <f>IF('（別紙2-5）5月1日～5月31日'!B33="","",'（別紙2-5）5月1日～5月31日'!B33)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SUM('（別紙2-1）4月1日～4月30日'!D33:AG33,'（別紙2-5）5月1日～5月31日'!D33:AH33,'（別紙2-6）6月1日～6月30日'!D33:AG33,'（別紙2-7）7月1日～7月31日'!D33:AH33)</f>
        <v>0</v>
      </c>
      <c r="AK33" s="112" t="str">
        <f t="shared" si="1"/>
        <v/>
      </c>
      <c r="AL33" s="236" t="str">
        <f t="shared" si="2"/>
        <v/>
      </c>
      <c r="AM33" s="236"/>
    </row>
    <row r="34" spans="1:47" s="112" customFormat="1" ht="30" customHeight="1" x14ac:dyDescent="0.4">
      <c r="A34" s="60">
        <v>21</v>
      </c>
      <c r="B34" s="105" t="str">
        <f>IF('（別紙2-5）5月1日～5月31日'!B34="","",'（別紙2-5）5月1日～5月31日'!B34)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SUM('（別紙2-1）4月1日～4月30日'!D34:AG34,'（別紙2-5）5月1日～5月31日'!D34:AH34,'（別紙2-6）6月1日～6月30日'!D34:AG34,'（別紙2-7）7月1日～7月31日'!D34:AH34)</f>
        <v>0</v>
      </c>
      <c r="AK34" s="112" t="str">
        <f t="shared" si="1"/>
        <v/>
      </c>
      <c r="AL34" s="236" t="str">
        <f t="shared" si="2"/>
        <v/>
      </c>
      <c r="AM34" s="236"/>
    </row>
    <row r="35" spans="1:47" s="112" customFormat="1" ht="30" customHeight="1" x14ac:dyDescent="0.4">
      <c r="A35" s="33">
        <v>22</v>
      </c>
      <c r="B35" s="103" t="str">
        <f>IF('（別紙2-5）5月1日～5月31日'!B35="","",'（別紙2-5）5月1日～5月31日'!B35)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SUM('（別紙2-1）4月1日～4月30日'!D35:AG35,'（別紙2-5）5月1日～5月31日'!D35:AH35,'（別紙2-6）6月1日～6月30日'!D35:AG35,'（別紙2-7）7月1日～7月31日'!D35:AH35)</f>
        <v>0</v>
      </c>
      <c r="AK35" s="112" t="str">
        <f t="shared" si="1"/>
        <v/>
      </c>
      <c r="AL35" s="236" t="str">
        <f t="shared" si="2"/>
        <v/>
      </c>
      <c r="AM35" s="236"/>
    </row>
    <row r="36" spans="1:47" s="112" customFormat="1" ht="30" customHeight="1" x14ac:dyDescent="0.4">
      <c r="A36" s="33">
        <v>23</v>
      </c>
      <c r="B36" s="103" t="str">
        <f>IF('（別紙2-5）5月1日～5月31日'!B36="","",'（別紙2-5）5月1日～5月31日'!B36)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SUM('（別紙2-1）4月1日～4月30日'!D36:AG36,'（別紙2-5）5月1日～5月31日'!D36:AH36,'（別紙2-6）6月1日～6月30日'!D36:AG36,'（別紙2-7）7月1日～7月31日'!D36:AH36)</f>
        <v>0</v>
      </c>
      <c r="AK36" s="112" t="str">
        <f t="shared" si="1"/>
        <v/>
      </c>
      <c r="AL36" s="236" t="str">
        <f t="shared" si="2"/>
        <v/>
      </c>
      <c r="AM36" s="236"/>
    </row>
    <row r="37" spans="1:47" s="112" customFormat="1" ht="30" customHeight="1" x14ac:dyDescent="0.4">
      <c r="A37" s="33">
        <v>24</v>
      </c>
      <c r="B37" s="103" t="str">
        <f>IF('（別紙2-5）5月1日～5月31日'!B37="","",'（別紙2-5）5月1日～5月31日'!B37)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SUM('（別紙2-1）4月1日～4月30日'!D37:AG37,'（別紙2-5）5月1日～5月31日'!D37:AH37,'（別紙2-6）6月1日～6月30日'!D37:AG37,'（別紙2-7）7月1日～7月31日'!D37:AH37)</f>
        <v>0</v>
      </c>
      <c r="AK37" s="112" t="str">
        <f t="shared" si="1"/>
        <v/>
      </c>
      <c r="AL37" s="236" t="str">
        <f t="shared" si="2"/>
        <v/>
      </c>
      <c r="AM37" s="236"/>
    </row>
    <row r="38" spans="1:47" ht="30" customHeight="1" thickBot="1" x14ac:dyDescent="0.3">
      <c r="A38" s="37">
        <v>25</v>
      </c>
      <c r="B38" s="104" t="str">
        <f>IF('（別紙2-5）5月1日～5月31日'!B38="","",'（別紙2-5）5月1日～5月31日'!B38)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SUM('（別紙2-1）4月1日～4月30日'!D38:AG38,'（別紙2-5）5月1日～5月31日'!D38:AH38,'（別紙2-6）6月1日～6月30日'!D38:AG38,'（別紙2-7）7月1日～7月31日'!D38:AH38)</f>
        <v>0</v>
      </c>
      <c r="AJ38" s="112"/>
      <c r="AK38" s="112" t="str">
        <f t="shared" si="1"/>
        <v/>
      </c>
      <c r="AL38" s="236" t="str">
        <f t="shared" si="2"/>
        <v/>
      </c>
      <c r="AM38" s="236"/>
      <c r="AN38" s="112"/>
      <c r="AO38" s="112"/>
      <c r="AP38" s="112"/>
      <c r="AQ38" s="112"/>
      <c r="AR38" s="112"/>
      <c r="AS38" s="112"/>
      <c r="AT38" s="112"/>
      <c r="AU38" s="112"/>
    </row>
    <row r="39" spans="1:47" ht="30" customHeight="1" x14ac:dyDescent="0.25">
      <c r="A39" s="31">
        <v>26</v>
      </c>
      <c r="B39" s="105" t="str">
        <f>IF('（別紙2-5）5月1日～5月31日'!B39="","",'（別紙2-5）5月1日～5月31日'!B39)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SUM('（別紙2-1）4月1日～4月30日'!D39:AG39,'（別紙2-5）5月1日～5月31日'!D39:AH39,'（別紙2-6）6月1日～6月30日'!D39:AG39,'（別紙2-7）7月1日～7月31日'!D39:AH39)</f>
        <v>0</v>
      </c>
      <c r="AJ39" s="112"/>
      <c r="AK39" s="112" t="str">
        <f t="shared" si="1"/>
        <v/>
      </c>
      <c r="AL39" s="236" t="str">
        <f t="shared" si="2"/>
        <v/>
      </c>
      <c r="AM39" s="236"/>
      <c r="AN39" s="112"/>
      <c r="AO39" s="112"/>
      <c r="AP39" s="112"/>
      <c r="AQ39" s="112"/>
      <c r="AR39" s="112"/>
      <c r="AS39" s="112"/>
      <c r="AT39" s="112"/>
      <c r="AU39" s="112"/>
    </row>
    <row r="40" spans="1:47" ht="30" customHeight="1" x14ac:dyDescent="0.25">
      <c r="A40" s="33">
        <v>27</v>
      </c>
      <c r="B40" s="103" t="str">
        <f>IF('（別紙2-5）5月1日～5月31日'!B40="","",'（別紙2-5）5月1日～5月31日'!B40)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SUM('（別紙2-1）4月1日～4月30日'!D40:AG40,'（別紙2-5）5月1日～5月31日'!D40:AH40,'（別紙2-6）6月1日～6月30日'!D40:AG40,'（別紙2-7）7月1日～7月31日'!D40:AH40)</f>
        <v>0</v>
      </c>
      <c r="AJ40" s="112"/>
      <c r="AK40" s="112" t="str">
        <f t="shared" si="1"/>
        <v/>
      </c>
      <c r="AL40" s="236" t="str">
        <f t="shared" si="2"/>
        <v/>
      </c>
      <c r="AM40" s="236"/>
      <c r="AN40" s="112"/>
      <c r="AO40" s="112"/>
      <c r="AP40" s="112"/>
      <c r="AQ40" s="112"/>
      <c r="AR40" s="112"/>
      <c r="AS40" s="112"/>
      <c r="AT40" s="112"/>
      <c r="AU40" s="112"/>
    </row>
    <row r="41" spans="1:47" ht="30" customHeight="1" x14ac:dyDescent="0.25">
      <c r="A41" s="33">
        <v>28</v>
      </c>
      <c r="B41" s="103" t="str">
        <f>IF('（別紙2-5）5月1日～5月31日'!B41="","",'（別紙2-5）5月1日～5月31日'!B41)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SUM('（別紙2-1）4月1日～4月30日'!D41:AG41,'（別紙2-5）5月1日～5月31日'!D41:AH41,'（別紙2-6）6月1日～6月30日'!D41:AG41,'（別紙2-7）7月1日～7月31日'!D41:AH41)</f>
        <v>0</v>
      </c>
      <c r="AJ41" s="112"/>
      <c r="AK41" s="112" t="str">
        <f t="shared" si="1"/>
        <v/>
      </c>
      <c r="AL41" s="236" t="str">
        <f t="shared" si="2"/>
        <v/>
      </c>
      <c r="AM41" s="236"/>
      <c r="AN41" s="112"/>
      <c r="AO41" s="112"/>
      <c r="AP41" s="112"/>
      <c r="AQ41" s="112"/>
      <c r="AR41" s="112"/>
      <c r="AS41" s="112"/>
      <c r="AT41" s="112"/>
      <c r="AU41" s="112"/>
    </row>
    <row r="42" spans="1:47" s="112" customFormat="1" ht="30" customHeight="1" x14ac:dyDescent="0.4">
      <c r="A42" s="33">
        <v>29</v>
      </c>
      <c r="B42" s="103" t="str">
        <f>IF('（別紙2-5）5月1日～5月31日'!B42="","",'（別紙2-5）5月1日～5月31日'!B42)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SUM('（別紙2-1）4月1日～4月30日'!D42:AG42,'（別紙2-5）5月1日～5月31日'!D42:AH42,'（別紙2-6）6月1日～6月30日'!D42:AG42,'（別紙2-7）7月1日～7月31日'!D42:AH42)</f>
        <v>0</v>
      </c>
      <c r="AK42" s="112" t="str">
        <f t="shared" si="1"/>
        <v/>
      </c>
      <c r="AL42" s="236" t="str">
        <f t="shared" si="2"/>
        <v/>
      </c>
      <c r="AM42" s="236"/>
    </row>
    <row r="43" spans="1:47" s="112" customFormat="1" ht="30" customHeight="1" thickBot="1" x14ac:dyDescent="0.45">
      <c r="A43" s="35">
        <v>30</v>
      </c>
      <c r="B43" s="104" t="str">
        <f>IF('（別紙2-5）5月1日～5月31日'!B43="","",'（別紙2-5）5月1日～5月31日'!B43)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SUM('（別紙2-1）4月1日～4月30日'!D43:AG43,'（別紙2-5）5月1日～5月31日'!D43:AH43,'（別紙2-6）6月1日～6月30日'!D43:AG43,'（別紙2-7）7月1日～7月31日'!D43:AH43)</f>
        <v>0</v>
      </c>
      <c r="AK43" s="112" t="str">
        <f t="shared" si="1"/>
        <v/>
      </c>
      <c r="AL43" s="236" t="str">
        <f t="shared" si="2"/>
        <v/>
      </c>
      <c r="AM43" s="236"/>
    </row>
    <row r="44" spans="1:47" s="112" customFormat="1" ht="30" customHeight="1" x14ac:dyDescent="0.4">
      <c r="A44" s="71">
        <v>31</v>
      </c>
      <c r="B44" s="105" t="str">
        <f>IF('（別紙2-5）5月1日～5月31日'!B44="","",'（別紙2-5）5月1日～5月31日'!B44)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SUM('（別紙2-1）4月1日～4月30日'!D44:AG44,'（別紙2-5）5月1日～5月31日'!D44:AH44,'（別紙2-6）6月1日～6月30日'!D44:AG44,'（別紙2-7）7月1日～7月31日'!D44:AH44)</f>
        <v>0</v>
      </c>
      <c r="AK44" s="112" t="str">
        <f t="shared" si="1"/>
        <v/>
      </c>
      <c r="AL44" s="236" t="str">
        <f t="shared" si="2"/>
        <v/>
      </c>
      <c r="AM44" s="236"/>
    </row>
    <row r="45" spans="1:47" s="112" customFormat="1" ht="30" customHeight="1" x14ac:dyDescent="0.4">
      <c r="A45" s="35">
        <v>32</v>
      </c>
      <c r="B45" s="103" t="str">
        <f>IF('（別紙2-5）5月1日～5月31日'!B45="","",'（別紙2-5）5月1日～5月31日'!B45)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SUM('（別紙2-1）4月1日～4月30日'!D45:AG45,'（別紙2-5）5月1日～5月31日'!D45:AH45,'（別紙2-6）6月1日～6月30日'!D45:AG45,'（別紙2-7）7月1日～7月31日'!D45:AH45)</f>
        <v>0</v>
      </c>
      <c r="AK45" s="112" t="str">
        <f t="shared" si="1"/>
        <v/>
      </c>
      <c r="AL45" s="236" t="str">
        <f t="shared" si="2"/>
        <v/>
      </c>
      <c r="AM45" s="236"/>
    </row>
    <row r="46" spans="1:47" s="112" customFormat="1" ht="30" customHeight="1" x14ac:dyDescent="0.4">
      <c r="A46" s="35">
        <v>33</v>
      </c>
      <c r="B46" s="103" t="str">
        <f>IF('（別紙2-5）5月1日～5月31日'!B46="","",'（別紙2-5）5月1日～5月31日'!B46)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SUM('（別紙2-1）4月1日～4月30日'!D46:AG46,'（別紙2-5）5月1日～5月31日'!D46:AH46,'（別紙2-6）6月1日～6月30日'!D46:AG46,'（別紙2-7）7月1日～7月31日'!D46:AH46)</f>
        <v>0</v>
      </c>
      <c r="AK46" s="112" t="str">
        <f t="shared" si="1"/>
        <v/>
      </c>
      <c r="AL46" s="236" t="str">
        <f t="shared" si="2"/>
        <v/>
      </c>
      <c r="AM46" s="236"/>
    </row>
    <row r="47" spans="1:47" s="112" customFormat="1" ht="30" customHeight="1" x14ac:dyDescent="0.4">
      <c r="A47" s="35">
        <v>34</v>
      </c>
      <c r="B47" s="103" t="str">
        <f>IF('（別紙2-5）5月1日～5月31日'!B47="","",'（別紙2-5）5月1日～5月31日'!B47)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SUM('（別紙2-1）4月1日～4月30日'!D47:AG47,'（別紙2-5）5月1日～5月31日'!D47:AH47,'（別紙2-6）6月1日～6月30日'!D47:AG47,'（別紙2-7）7月1日～7月31日'!D47:AH47)</f>
        <v>0</v>
      </c>
      <c r="AK47" s="112" t="str">
        <f t="shared" si="1"/>
        <v/>
      </c>
      <c r="AL47" s="236" t="str">
        <f t="shared" si="2"/>
        <v/>
      </c>
      <c r="AM47" s="236"/>
    </row>
    <row r="48" spans="1:47" s="112" customFormat="1" ht="30" customHeight="1" thickBot="1" x14ac:dyDescent="0.45">
      <c r="A48" s="37">
        <v>35</v>
      </c>
      <c r="B48" s="104" t="str">
        <f>IF('（別紙2-5）5月1日～5月31日'!B48="","",'（別紙2-5）5月1日～5月31日'!B48)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SUM('（別紙2-1）4月1日～4月30日'!D48:AG48,'（別紙2-5）5月1日～5月31日'!D48:AH48,'（別紙2-6）6月1日～6月30日'!D48:AG48,'（別紙2-7）7月1日～7月31日'!D48:AH48)</f>
        <v>0</v>
      </c>
      <c r="AK48" s="112" t="str">
        <f t="shared" si="1"/>
        <v/>
      </c>
      <c r="AL48" s="236" t="str">
        <f t="shared" si="2"/>
        <v/>
      </c>
      <c r="AM48" s="236"/>
    </row>
    <row r="49" spans="1:39" s="112" customFormat="1" ht="30" customHeight="1" x14ac:dyDescent="0.4">
      <c r="A49" s="64">
        <v>36</v>
      </c>
      <c r="B49" s="105" t="str">
        <f>IF('（別紙2-5）5月1日～5月31日'!B49="","",'（別紙2-5）5月1日～5月31日'!B49)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SUM('（別紙2-1）4月1日～4月30日'!D49:AG49,'（別紙2-5）5月1日～5月31日'!D49:AH49,'（別紙2-6）6月1日～6月30日'!D49:AG49,'（別紙2-7）7月1日～7月31日'!D49:AH49)</f>
        <v>0</v>
      </c>
      <c r="AK49" s="112" t="str">
        <f t="shared" si="1"/>
        <v/>
      </c>
      <c r="AL49" s="236" t="str">
        <f t="shared" si="2"/>
        <v/>
      </c>
      <c r="AM49" s="236"/>
    </row>
    <row r="50" spans="1:39" s="112" customFormat="1" ht="30" customHeight="1" x14ac:dyDescent="0.4">
      <c r="A50" s="35">
        <v>37</v>
      </c>
      <c r="B50" s="103" t="str">
        <f>IF('（別紙2-5）5月1日～5月31日'!B50="","",'（別紙2-5）5月1日～5月31日'!B50)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SUM('（別紙2-1）4月1日～4月30日'!D50:AG50,'（別紙2-5）5月1日～5月31日'!D50:AH50,'（別紙2-6）6月1日～6月30日'!D50:AG50,'（別紙2-7）7月1日～7月31日'!D50:AH50)</f>
        <v>0</v>
      </c>
      <c r="AK50" s="112" t="str">
        <f t="shared" si="1"/>
        <v/>
      </c>
      <c r="AL50" s="236" t="str">
        <f t="shared" si="2"/>
        <v/>
      </c>
      <c r="AM50" s="236"/>
    </row>
    <row r="51" spans="1:39" s="112" customFormat="1" ht="30" customHeight="1" x14ac:dyDescent="0.4">
      <c r="A51" s="35">
        <v>38</v>
      </c>
      <c r="B51" s="103" t="str">
        <f>IF('（別紙2-5）5月1日～5月31日'!B51="","",'（別紙2-5）5月1日～5月31日'!B51)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SUM('（別紙2-1）4月1日～4月30日'!D51:AG51,'（別紙2-5）5月1日～5月31日'!D51:AH51,'（別紙2-6）6月1日～6月30日'!D51:AG51,'（別紙2-7）7月1日～7月31日'!D51:AH51)</f>
        <v>0</v>
      </c>
      <c r="AK51" s="112" t="str">
        <f t="shared" si="1"/>
        <v/>
      </c>
      <c r="AL51" s="236" t="str">
        <f t="shared" si="2"/>
        <v/>
      </c>
      <c r="AM51" s="236"/>
    </row>
    <row r="52" spans="1:39" s="112" customFormat="1" ht="30" customHeight="1" x14ac:dyDescent="0.4">
      <c r="A52" s="35">
        <v>39</v>
      </c>
      <c r="B52" s="103" t="str">
        <f>IF('（別紙2-5）5月1日～5月31日'!B52="","",'（別紙2-5）5月1日～5月31日'!B52)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SUM('（別紙2-1）4月1日～4月30日'!D52:AG52,'（別紙2-5）5月1日～5月31日'!D52:AH52,'（別紙2-6）6月1日～6月30日'!D52:AG52,'（別紙2-7）7月1日～7月31日'!D52:AH52)</f>
        <v>0</v>
      </c>
      <c r="AK52" s="112" t="str">
        <f t="shared" si="1"/>
        <v/>
      </c>
      <c r="AL52" s="236" t="str">
        <f t="shared" si="2"/>
        <v/>
      </c>
      <c r="AM52" s="236"/>
    </row>
    <row r="53" spans="1:39" s="112" customFormat="1" ht="30" customHeight="1" thickBot="1" x14ac:dyDescent="0.45">
      <c r="A53" s="35">
        <v>40</v>
      </c>
      <c r="B53" s="104" t="str">
        <f>IF('（別紙2-5）5月1日～5月31日'!B53="","",'（別紙2-5）5月1日～5月31日'!B53)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SUM('（別紙2-1）4月1日～4月30日'!D53:AG53,'（別紙2-5）5月1日～5月31日'!D53:AH53,'（別紙2-6）6月1日～6月30日'!D53:AG53,'（別紙2-7）7月1日～7月31日'!D53:AH53)</f>
        <v>0</v>
      </c>
      <c r="AK53" s="112" t="str">
        <f t="shared" si="1"/>
        <v/>
      </c>
      <c r="AL53" s="236" t="str">
        <f t="shared" si="2"/>
        <v/>
      </c>
      <c r="AM53" s="236"/>
    </row>
    <row r="54" spans="1:39" s="112" customFormat="1" ht="30" customHeight="1" x14ac:dyDescent="0.4">
      <c r="A54" s="71">
        <v>41</v>
      </c>
      <c r="B54" s="105" t="str">
        <f>IF('（別紙2-5）5月1日～5月31日'!B54="","",'（別紙2-5）5月1日～5月31日'!B54)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SUM('（別紙2-1）4月1日～4月30日'!D54:AG54,'（別紙2-5）5月1日～5月31日'!D54:AH54,'（別紙2-6）6月1日～6月30日'!D54:AG54,'（別紙2-7）7月1日～7月31日'!D54:AH54)</f>
        <v>0</v>
      </c>
      <c r="AK54" s="112" t="str">
        <f t="shared" si="1"/>
        <v/>
      </c>
      <c r="AL54" s="236" t="str">
        <f t="shared" si="2"/>
        <v/>
      </c>
      <c r="AM54" s="236"/>
    </row>
    <row r="55" spans="1:39" s="112" customFormat="1" ht="30" customHeight="1" x14ac:dyDescent="0.4">
      <c r="A55" s="35">
        <v>42</v>
      </c>
      <c r="B55" s="103" t="str">
        <f>IF('（別紙2-5）5月1日～5月31日'!B55="","",'（別紙2-5）5月1日～5月31日'!B55)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SUM('（別紙2-1）4月1日～4月30日'!D55:AG55,'（別紙2-5）5月1日～5月31日'!D55:AH55,'（別紙2-6）6月1日～6月30日'!D55:AG55,'（別紙2-7）7月1日～7月31日'!D55:AH55)</f>
        <v>0</v>
      </c>
      <c r="AK55" s="112" t="str">
        <f t="shared" si="1"/>
        <v/>
      </c>
      <c r="AL55" s="236" t="str">
        <f t="shared" si="2"/>
        <v/>
      </c>
      <c r="AM55" s="236"/>
    </row>
    <row r="56" spans="1:39" s="112" customFormat="1" ht="30" customHeight="1" x14ac:dyDescent="0.4">
      <c r="A56" s="35">
        <v>43</v>
      </c>
      <c r="B56" s="103" t="str">
        <f>IF('（別紙2-5）5月1日～5月31日'!B56="","",'（別紙2-5）5月1日～5月31日'!B56)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SUM('（別紙2-1）4月1日～4月30日'!D56:AG56,'（別紙2-5）5月1日～5月31日'!D56:AH56,'（別紙2-6）6月1日～6月30日'!D56:AG56,'（別紙2-7）7月1日～7月31日'!D56:AH56)</f>
        <v>0</v>
      </c>
      <c r="AK56" s="112" t="str">
        <f t="shared" si="1"/>
        <v/>
      </c>
      <c r="AL56" s="236" t="str">
        <f t="shared" si="2"/>
        <v/>
      </c>
      <c r="AM56" s="236"/>
    </row>
    <row r="57" spans="1:39" s="112" customFormat="1" ht="30" customHeight="1" x14ac:dyDescent="0.4">
      <c r="A57" s="35">
        <v>44</v>
      </c>
      <c r="B57" s="103" t="str">
        <f>IF('（別紙2-5）5月1日～5月31日'!B57="","",'（別紙2-5）5月1日～5月31日'!B57)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SUM('（別紙2-1）4月1日～4月30日'!D57:AG57,'（別紙2-5）5月1日～5月31日'!D57:AH57,'（別紙2-6）6月1日～6月30日'!D57:AG57,'（別紙2-7）7月1日～7月31日'!D57:AH57)</f>
        <v>0</v>
      </c>
      <c r="AK57" s="112" t="str">
        <f t="shared" si="1"/>
        <v/>
      </c>
      <c r="AL57" s="236" t="str">
        <f t="shared" si="2"/>
        <v/>
      </c>
      <c r="AM57" s="236"/>
    </row>
    <row r="58" spans="1:39" s="112" customFormat="1" ht="30" customHeight="1" thickBot="1" x14ac:dyDescent="0.45">
      <c r="A58" s="37">
        <v>45</v>
      </c>
      <c r="B58" s="104" t="str">
        <f>IF('（別紙2-5）5月1日～5月31日'!B58="","",'（別紙2-5）5月1日～5月31日'!B58)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SUM('（別紙2-1）4月1日～4月30日'!D58:AG58,'（別紙2-5）5月1日～5月31日'!D58:AH58,'（別紙2-6）6月1日～6月30日'!D58:AG58,'（別紙2-7）7月1日～7月31日'!D58:AH58)</f>
        <v>0</v>
      </c>
      <c r="AK58" s="112" t="str">
        <f t="shared" si="1"/>
        <v/>
      </c>
      <c r="AL58" s="236" t="str">
        <f t="shared" si="2"/>
        <v/>
      </c>
      <c r="AM58" s="236"/>
    </row>
    <row r="59" spans="1:39" s="112" customFormat="1" ht="30" customHeight="1" x14ac:dyDescent="0.4">
      <c r="A59" s="64">
        <v>46</v>
      </c>
      <c r="B59" s="105" t="str">
        <f>IF('（別紙2-5）5月1日～5月31日'!B59="","",'（別紙2-5）5月1日～5月31日'!B59)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SUM('（別紙2-1）4月1日～4月30日'!D59:AG59,'（別紙2-5）5月1日～5月31日'!D59:AH59,'（別紙2-6）6月1日～6月30日'!D59:AG59,'（別紙2-7）7月1日～7月31日'!D59:AH59)</f>
        <v>0</v>
      </c>
      <c r="AK59" s="112" t="str">
        <f t="shared" si="1"/>
        <v/>
      </c>
      <c r="AL59" s="236" t="str">
        <f t="shared" si="2"/>
        <v/>
      </c>
      <c r="AM59" s="236"/>
    </row>
    <row r="60" spans="1:39" s="112" customFormat="1" ht="30" customHeight="1" x14ac:dyDescent="0.4">
      <c r="A60" s="35">
        <v>47</v>
      </c>
      <c r="B60" s="103" t="str">
        <f>IF('（別紙2-5）5月1日～5月31日'!B60="","",'（別紙2-5）5月1日～5月31日'!B60)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SUM('（別紙2-1）4月1日～4月30日'!D60:AG60,'（別紙2-5）5月1日～5月31日'!D60:AH60,'（別紙2-6）6月1日～6月30日'!D60:AG60,'（別紙2-7）7月1日～7月31日'!D60:AH60)</f>
        <v>0</v>
      </c>
      <c r="AK60" s="112" t="str">
        <f t="shared" si="1"/>
        <v/>
      </c>
      <c r="AL60" s="236" t="str">
        <f t="shared" si="2"/>
        <v/>
      </c>
      <c r="AM60" s="236"/>
    </row>
    <row r="61" spans="1:39" s="112" customFormat="1" ht="30" customHeight="1" x14ac:dyDescent="0.4">
      <c r="A61" s="35">
        <v>48</v>
      </c>
      <c r="B61" s="103" t="str">
        <f>IF('（別紙2-5）5月1日～5月31日'!B61="","",'（別紙2-5）5月1日～5月31日'!B61)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SUM('（別紙2-1）4月1日～4月30日'!D61:AG61,'（別紙2-5）5月1日～5月31日'!D61:AH61,'（別紙2-6）6月1日～6月30日'!D61:AG61,'（別紙2-7）7月1日～7月31日'!D61:AH61)</f>
        <v>0</v>
      </c>
      <c r="AK61" s="112" t="str">
        <f t="shared" si="1"/>
        <v/>
      </c>
      <c r="AL61" s="236" t="str">
        <f t="shared" si="2"/>
        <v/>
      </c>
      <c r="AM61" s="236"/>
    </row>
    <row r="62" spans="1:39" s="112" customFormat="1" ht="30" customHeight="1" x14ac:dyDescent="0.4">
      <c r="A62" s="35">
        <v>49</v>
      </c>
      <c r="B62" s="103" t="str">
        <f>IF('（別紙2-5）5月1日～5月31日'!B62="","",'（別紙2-5）5月1日～5月31日'!B62)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SUM('（別紙2-1）4月1日～4月30日'!D62:AG62,'（別紙2-5）5月1日～5月31日'!D62:AH62,'（別紙2-6）6月1日～6月30日'!D62:AG62,'（別紙2-7）7月1日～7月31日'!D62:AH62)</f>
        <v>0</v>
      </c>
      <c r="AK62" s="112" t="str">
        <f t="shared" si="1"/>
        <v/>
      </c>
      <c r="AL62" s="236" t="str">
        <f t="shared" si="2"/>
        <v/>
      </c>
      <c r="AM62" s="236"/>
    </row>
    <row r="63" spans="1:39" s="112" customFormat="1" ht="30" customHeight="1" thickBot="1" x14ac:dyDescent="0.45">
      <c r="A63" s="35">
        <v>50</v>
      </c>
      <c r="B63" s="104" t="str">
        <f>IF('（別紙2-5）5月1日～5月31日'!B63="","",'（別紙2-5）5月1日～5月31日'!B63)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SUM('（別紙2-1）4月1日～4月30日'!D63:AG63,'（別紙2-5）5月1日～5月31日'!D63:AH63,'（別紙2-6）6月1日～6月30日'!D63:AG63,'（別紙2-7）7月1日～7月31日'!D63:AH63)</f>
        <v>0</v>
      </c>
      <c r="AK63" s="112" t="str">
        <f t="shared" si="1"/>
        <v/>
      </c>
      <c r="AL63" s="236" t="str">
        <f t="shared" si="2"/>
        <v/>
      </c>
      <c r="AM63" s="236"/>
    </row>
    <row r="64" spans="1:39" s="112" customFormat="1" ht="30" customHeight="1" x14ac:dyDescent="0.4">
      <c r="A64" s="71">
        <v>51</v>
      </c>
      <c r="B64" s="105" t="str">
        <f>IF('（別紙2-5）5月1日～5月31日'!B64="","",'（別紙2-5）5月1日～5月31日'!B64)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SUM('（別紙2-1）4月1日～4月30日'!D64:AG64,'（別紙2-5）5月1日～5月31日'!D64:AH64,'（別紙2-6）6月1日～6月30日'!D64:AG64,'（別紙2-7）7月1日～7月31日'!D64:AH64)</f>
        <v>0</v>
      </c>
      <c r="AK64" s="112" t="str">
        <f t="shared" si="1"/>
        <v/>
      </c>
      <c r="AL64" s="236" t="str">
        <f t="shared" si="2"/>
        <v/>
      </c>
      <c r="AM64" s="236"/>
    </row>
    <row r="65" spans="1:39" s="112" customFormat="1" ht="30" customHeight="1" x14ac:dyDescent="0.4">
      <c r="A65" s="35">
        <v>52</v>
      </c>
      <c r="B65" s="103" t="str">
        <f>IF('（別紙2-5）5月1日～5月31日'!B65="","",'（別紙2-5）5月1日～5月31日'!B65)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SUM('（別紙2-1）4月1日～4月30日'!D65:AG65,'（別紙2-5）5月1日～5月31日'!D65:AH65,'（別紙2-6）6月1日～6月30日'!D65:AG65,'（別紙2-7）7月1日～7月31日'!D65:AH65)</f>
        <v>0</v>
      </c>
      <c r="AK65" s="112" t="str">
        <f t="shared" si="1"/>
        <v/>
      </c>
      <c r="AL65" s="236" t="str">
        <f t="shared" si="2"/>
        <v/>
      </c>
      <c r="AM65" s="236"/>
    </row>
    <row r="66" spans="1:39" s="112" customFormat="1" ht="30" customHeight="1" x14ac:dyDescent="0.4">
      <c r="A66" s="35">
        <v>53</v>
      </c>
      <c r="B66" s="103" t="str">
        <f>IF('（別紙2-5）5月1日～5月31日'!B66="","",'（別紙2-5）5月1日～5月31日'!B66)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SUM('（別紙2-1）4月1日～4月30日'!D66:AG66,'（別紙2-5）5月1日～5月31日'!D66:AH66,'（別紙2-6）6月1日～6月30日'!D66:AG66,'（別紙2-7）7月1日～7月31日'!D66:AH66)</f>
        <v>0</v>
      </c>
      <c r="AK66" s="112" t="str">
        <f t="shared" si="1"/>
        <v/>
      </c>
      <c r="AL66" s="236" t="str">
        <f t="shared" si="2"/>
        <v/>
      </c>
      <c r="AM66" s="236"/>
    </row>
    <row r="67" spans="1:39" s="112" customFormat="1" ht="30" customHeight="1" x14ac:dyDescent="0.4">
      <c r="A67" s="35">
        <v>54</v>
      </c>
      <c r="B67" s="103" t="str">
        <f>IF('（別紙2-5）5月1日～5月31日'!B67="","",'（別紙2-5）5月1日～5月31日'!B67)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SUM('（別紙2-1）4月1日～4月30日'!D67:AG67,'（別紙2-5）5月1日～5月31日'!D67:AH67,'（別紙2-6）6月1日～6月30日'!D67:AG67,'（別紙2-7）7月1日～7月31日'!D67:AH67)</f>
        <v>0</v>
      </c>
      <c r="AK67" s="112" t="str">
        <f t="shared" si="1"/>
        <v/>
      </c>
      <c r="AL67" s="236" t="str">
        <f t="shared" si="2"/>
        <v/>
      </c>
      <c r="AM67" s="236"/>
    </row>
    <row r="68" spans="1:39" s="112" customFormat="1" ht="30" customHeight="1" thickBot="1" x14ac:dyDescent="0.45">
      <c r="A68" s="37">
        <v>55</v>
      </c>
      <c r="B68" s="104" t="str">
        <f>IF('（別紙2-5）5月1日～5月31日'!B68="","",'（別紙2-5）5月1日～5月31日'!B68)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SUM('（別紙2-1）4月1日～4月30日'!D68:AG68,'（別紙2-5）5月1日～5月31日'!D68:AH68,'（別紙2-6）6月1日～6月30日'!D68:AG68,'（別紙2-7）7月1日～7月31日'!D68:AH68)</f>
        <v>0</v>
      </c>
      <c r="AK68" s="112" t="str">
        <f t="shared" si="1"/>
        <v/>
      </c>
      <c r="AL68" s="236" t="str">
        <f t="shared" si="2"/>
        <v/>
      </c>
      <c r="AM68" s="236"/>
    </row>
    <row r="69" spans="1:39" s="112" customFormat="1" ht="30" customHeight="1" x14ac:dyDescent="0.4">
      <c r="A69" s="64">
        <v>56</v>
      </c>
      <c r="B69" s="105" t="str">
        <f>IF('（別紙2-5）5月1日～5月31日'!B69="","",'（別紙2-5）5月1日～5月31日'!B69)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SUM('（別紙2-1）4月1日～4月30日'!D69:AG69,'（別紙2-5）5月1日～5月31日'!D69:AH69,'（別紙2-6）6月1日～6月30日'!D69:AG69,'（別紙2-7）7月1日～7月31日'!D69:AH69)</f>
        <v>0</v>
      </c>
      <c r="AK69" s="112" t="str">
        <f t="shared" si="1"/>
        <v/>
      </c>
      <c r="AL69" s="236" t="str">
        <f t="shared" si="2"/>
        <v/>
      </c>
      <c r="AM69" s="236"/>
    </row>
    <row r="70" spans="1:39" s="112" customFormat="1" ht="30" customHeight="1" x14ac:dyDescent="0.4">
      <c r="A70" s="35">
        <v>57</v>
      </c>
      <c r="B70" s="103" t="str">
        <f>IF('（別紙2-5）5月1日～5月31日'!B70="","",'（別紙2-5）5月1日～5月31日'!B70)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SUM('（別紙2-1）4月1日～4月30日'!D70:AG70,'（別紙2-5）5月1日～5月31日'!D70:AH70,'（別紙2-6）6月1日～6月30日'!D70:AG70,'（別紙2-7）7月1日～7月31日'!D70:AH70)</f>
        <v>0</v>
      </c>
      <c r="AK70" s="112" t="str">
        <f t="shared" si="1"/>
        <v/>
      </c>
      <c r="AL70" s="236" t="str">
        <f t="shared" si="2"/>
        <v/>
      </c>
      <c r="AM70" s="236"/>
    </row>
    <row r="71" spans="1:39" s="112" customFormat="1" ht="30" customHeight="1" x14ac:dyDescent="0.4">
      <c r="A71" s="35">
        <v>58</v>
      </c>
      <c r="B71" s="103" t="str">
        <f>IF('（別紙2-5）5月1日～5月31日'!B71="","",'（別紙2-5）5月1日～5月31日'!B71)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SUM('（別紙2-1）4月1日～4月30日'!D71:AG71,'（別紙2-5）5月1日～5月31日'!D71:AH71,'（別紙2-6）6月1日～6月30日'!D71:AG71,'（別紙2-7）7月1日～7月31日'!D71:AH71)</f>
        <v>0</v>
      </c>
      <c r="AK71" s="112" t="str">
        <f t="shared" si="1"/>
        <v/>
      </c>
      <c r="AL71" s="236" t="str">
        <f t="shared" si="2"/>
        <v/>
      </c>
      <c r="AM71" s="236"/>
    </row>
    <row r="72" spans="1:39" s="112" customFormat="1" ht="30" customHeight="1" x14ac:dyDescent="0.4">
      <c r="A72" s="35">
        <v>59</v>
      </c>
      <c r="B72" s="103" t="str">
        <f>IF('（別紙2-5）5月1日～5月31日'!B72="","",'（別紙2-5）5月1日～5月31日'!B72)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SUM('（別紙2-1）4月1日～4月30日'!D72:AG72,'（別紙2-5）5月1日～5月31日'!D72:AH72,'（別紙2-6）6月1日～6月30日'!D72:AG72,'（別紙2-7）7月1日～7月31日'!D72:AH72)</f>
        <v>0</v>
      </c>
      <c r="AK72" s="112" t="str">
        <f t="shared" si="1"/>
        <v/>
      </c>
      <c r="AL72" s="236" t="str">
        <f t="shared" si="2"/>
        <v/>
      </c>
      <c r="AM72" s="236"/>
    </row>
    <row r="73" spans="1:39" s="112" customFormat="1" ht="30" customHeight="1" thickBot="1" x14ac:dyDescent="0.45">
      <c r="A73" s="35">
        <v>60</v>
      </c>
      <c r="B73" s="106" t="str">
        <f>IF('（別紙2-5）5月1日～5月31日'!B73="","",'（別紙2-5）5月1日～5月31日'!B73)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SUM('（別紙2-1）4月1日～4月30日'!D73:AG73,'（別紙2-5）5月1日～5月31日'!D73:AH73,'（別紙2-6）6月1日～6月30日'!D73:AG73,'（別紙2-7）7月1日～7月31日'!D73:AH73)</f>
        <v>0</v>
      </c>
      <c r="AK73" s="112" t="str">
        <f t="shared" si="1"/>
        <v/>
      </c>
      <c r="AL73" s="236" t="str">
        <f t="shared" si="2"/>
        <v/>
      </c>
      <c r="AM73" s="236"/>
    </row>
    <row r="74" spans="1:39" s="112" customFormat="1" ht="30" customHeight="1" x14ac:dyDescent="0.4">
      <c r="A74" s="71">
        <v>61</v>
      </c>
      <c r="B74" s="103" t="str">
        <f>IF('（別紙2-5）5月1日～5月31日'!B74="","",'（別紙2-5）5月1日～5月31日'!B74)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SUM('（別紙2-1）4月1日～4月30日'!D74:AG74,'（別紙2-5）5月1日～5月31日'!D74:AH74,'（別紙2-6）6月1日～6月30日'!D74:AG74,'（別紙2-7）7月1日～7月31日'!D74:AH74)</f>
        <v>0</v>
      </c>
      <c r="AK74" s="112" t="str">
        <f t="shared" si="1"/>
        <v/>
      </c>
      <c r="AL74" s="236" t="str">
        <f t="shared" si="2"/>
        <v/>
      </c>
      <c r="AM74" s="236"/>
    </row>
    <row r="75" spans="1:39" s="112" customFormat="1" ht="30" customHeight="1" x14ac:dyDescent="0.4">
      <c r="A75" s="35">
        <v>62</v>
      </c>
      <c r="B75" s="103" t="str">
        <f>IF('（別紙2-5）5月1日～5月31日'!B75="","",'（別紙2-5）5月1日～5月31日'!B75)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SUM('（別紙2-1）4月1日～4月30日'!D75:AG75,'（別紙2-5）5月1日～5月31日'!D75:AH75,'（別紙2-6）6月1日～6月30日'!D75:AG75,'（別紙2-7）7月1日～7月31日'!D75:AH75)</f>
        <v>0</v>
      </c>
      <c r="AK75" s="112" t="str">
        <f t="shared" si="1"/>
        <v/>
      </c>
      <c r="AL75" s="236" t="str">
        <f t="shared" si="2"/>
        <v/>
      </c>
      <c r="AM75" s="236"/>
    </row>
    <row r="76" spans="1:39" s="112" customFormat="1" ht="30" customHeight="1" x14ac:dyDescent="0.4">
      <c r="A76" s="35">
        <v>63</v>
      </c>
      <c r="B76" s="103" t="str">
        <f>IF('（別紙2-5）5月1日～5月31日'!B76="","",'（別紙2-5）5月1日～5月31日'!B76)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SUM('（別紙2-1）4月1日～4月30日'!D76:AG76,'（別紙2-5）5月1日～5月31日'!D76:AH76,'（別紙2-6）6月1日～6月30日'!D76:AG76,'（別紙2-7）7月1日～7月31日'!D76:AH76)</f>
        <v>0</v>
      </c>
      <c r="AK76" s="112" t="str">
        <f t="shared" si="1"/>
        <v/>
      </c>
      <c r="AL76" s="236" t="str">
        <f t="shared" si="2"/>
        <v/>
      </c>
      <c r="AM76" s="236"/>
    </row>
    <row r="77" spans="1:39" s="112" customFormat="1" ht="30" customHeight="1" x14ac:dyDescent="0.4">
      <c r="A77" s="35">
        <v>64</v>
      </c>
      <c r="B77" s="103" t="str">
        <f>IF('（別紙2-5）5月1日～5月31日'!B77="","",'（別紙2-5）5月1日～5月31日'!B77)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SUM('（別紙2-1）4月1日～4月30日'!D77:AG77,'（別紙2-5）5月1日～5月31日'!D77:AH77,'（別紙2-6）6月1日～6月30日'!D77:AG77,'（別紙2-7）7月1日～7月31日'!D77:AH77)</f>
        <v>0</v>
      </c>
      <c r="AK77" s="112" t="str">
        <f t="shared" si="1"/>
        <v/>
      </c>
      <c r="AL77" s="236" t="str">
        <f t="shared" si="2"/>
        <v/>
      </c>
      <c r="AM77" s="236"/>
    </row>
    <row r="78" spans="1:39" s="112" customFormat="1" ht="30" customHeight="1" thickBot="1" x14ac:dyDescent="0.45">
      <c r="A78" s="37">
        <v>65</v>
      </c>
      <c r="B78" s="104" t="str">
        <f>IF('（別紙2-5）5月1日～5月31日'!B78="","",'（別紙2-5）5月1日～5月31日'!B78)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SUM('（別紙2-1）4月1日～4月30日'!D78:AG78,'（別紙2-5）5月1日～5月31日'!D78:AH78,'（別紙2-6）6月1日～6月30日'!D78:AG78,'（別紙2-7）7月1日～7月31日'!D78:AH78)</f>
        <v>0</v>
      </c>
      <c r="AK78" s="112" t="str">
        <f t="shared" si="1"/>
        <v/>
      </c>
      <c r="AL78" s="236" t="str">
        <f t="shared" si="2"/>
        <v/>
      </c>
      <c r="AM78" s="236"/>
    </row>
    <row r="79" spans="1:39" s="112" customFormat="1" ht="30" customHeight="1" x14ac:dyDescent="0.4">
      <c r="A79" s="64">
        <v>66</v>
      </c>
      <c r="B79" s="105" t="str">
        <f>IF('（別紙2-5）5月1日～5月31日'!B79="","",'（別紙2-5）5月1日～5月31日'!B79)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SUM('（別紙2-1）4月1日～4月30日'!D79:AG79,'（別紙2-5）5月1日～5月31日'!D79:AH79,'（別紙2-6）6月1日～6月30日'!D79:AG79,'（別紙2-7）7月1日～7月31日'!D79:AH79)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IF('（別紙2-5）5月1日～5月31日'!B80="","",'（別紙2-5）5月1日～5月31日'!B80)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SUM('（別紙2-1）4月1日～4月30日'!D80:AG80,'（別紙2-5）5月1日～5月31日'!D80:AH80,'（別紙2-6）6月1日～6月30日'!D80:AG80,'（別紙2-7）7月1日～7月31日'!D80:AH80)</f>
        <v>0</v>
      </c>
      <c r="AK80" s="112" t="str">
        <f t="shared" si="3"/>
        <v/>
      </c>
      <c r="AL80" s="236" t="str">
        <f t="shared" si="4"/>
        <v/>
      </c>
      <c r="AM80" s="236"/>
    </row>
    <row r="81" spans="1:39" s="112" customFormat="1" ht="30" customHeight="1" x14ac:dyDescent="0.4">
      <c r="A81" s="35">
        <v>68</v>
      </c>
      <c r="B81" s="103" t="str">
        <f>IF('（別紙2-5）5月1日～5月31日'!B81="","",'（別紙2-5）5月1日～5月31日'!B81)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SUM('（別紙2-1）4月1日～4月30日'!D81:AG81,'（別紙2-5）5月1日～5月31日'!D81:AH81,'（別紙2-6）6月1日～6月30日'!D81:AG81,'（別紙2-7）7月1日～7月31日'!D81:AH81)</f>
        <v>0</v>
      </c>
      <c r="AK81" s="112" t="str">
        <f t="shared" si="3"/>
        <v/>
      </c>
      <c r="AL81" s="236" t="str">
        <f t="shared" si="4"/>
        <v/>
      </c>
      <c r="AM81" s="236"/>
    </row>
    <row r="82" spans="1:39" s="112" customFormat="1" ht="30" customHeight="1" x14ac:dyDescent="0.4">
      <c r="A82" s="35">
        <v>69</v>
      </c>
      <c r="B82" s="103" t="str">
        <f>IF('（別紙2-5）5月1日～5月31日'!B82="","",'（別紙2-5）5月1日～5月31日'!B82)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SUM('（別紙2-1）4月1日～4月30日'!D82:AG82,'（別紙2-5）5月1日～5月31日'!D82:AH82,'（別紙2-6）6月1日～6月30日'!D82:AG82,'（別紙2-7）7月1日～7月31日'!D82:AH82)</f>
        <v>0</v>
      </c>
      <c r="AK82" s="112" t="str">
        <f t="shared" si="3"/>
        <v/>
      </c>
      <c r="AL82" s="236" t="str">
        <f t="shared" si="4"/>
        <v/>
      </c>
      <c r="AM82" s="236"/>
    </row>
    <row r="83" spans="1:39" s="112" customFormat="1" ht="30" customHeight="1" thickBot="1" x14ac:dyDescent="0.45">
      <c r="A83" s="35">
        <v>70</v>
      </c>
      <c r="B83" s="104" t="str">
        <f>IF('（別紙2-5）5月1日～5月31日'!B83="","",'（別紙2-5）5月1日～5月31日'!B83)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SUM('（別紙2-1）4月1日～4月30日'!D83:AG83,'（別紙2-5）5月1日～5月31日'!D83:AH83,'（別紙2-6）6月1日～6月30日'!D83:AG83,'（別紙2-7）7月1日～7月31日'!D83:AH83)</f>
        <v>0</v>
      </c>
      <c r="AK83" s="112" t="str">
        <f t="shared" si="3"/>
        <v/>
      </c>
      <c r="AL83" s="236" t="str">
        <f t="shared" si="4"/>
        <v/>
      </c>
      <c r="AM83" s="236"/>
    </row>
    <row r="84" spans="1:39" s="112" customFormat="1" ht="30" customHeight="1" x14ac:dyDescent="0.4">
      <c r="A84" s="71">
        <v>71</v>
      </c>
      <c r="B84" s="105" t="str">
        <f>IF('（別紙2-5）5月1日～5月31日'!B84="","",'（別紙2-5）5月1日～5月31日'!B84)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SUM('（別紙2-1）4月1日～4月30日'!D84:AG84,'（別紙2-5）5月1日～5月31日'!D84:AH84,'（別紙2-6）6月1日～6月30日'!D84:AG84,'（別紙2-7）7月1日～7月31日'!D84:AH84)</f>
        <v>0</v>
      </c>
      <c r="AK84" s="112" t="str">
        <f t="shared" si="3"/>
        <v/>
      </c>
      <c r="AL84" s="236" t="str">
        <f t="shared" si="4"/>
        <v/>
      </c>
      <c r="AM84" s="236"/>
    </row>
    <row r="85" spans="1:39" s="112" customFormat="1" ht="30" customHeight="1" x14ac:dyDescent="0.4">
      <c r="A85" s="35">
        <v>72</v>
      </c>
      <c r="B85" s="103" t="str">
        <f>IF('（別紙2-5）5月1日～5月31日'!B85="","",'（別紙2-5）5月1日～5月31日'!B85)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SUM('（別紙2-1）4月1日～4月30日'!D85:AG85,'（別紙2-5）5月1日～5月31日'!D85:AH85,'（別紙2-6）6月1日～6月30日'!D85:AG85,'（別紙2-7）7月1日～7月31日'!D85:AH85)</f>
        <v>0</v>
      </c>
      <c r="AK85" s="112" t="str">
        <f t="shared" si="3"/>
        <v/>
      </c>
      <c r="AL85" s="236" t="str">
        <f t="shared" si="4"/>
        <v/>
      </c>
      <c r="AM85" s="236"/>
    </row>
    <row r="86" spans="1:39" s="112" customFormat="1" ht="30" customHeight="1" x14ac:dyDescent="0.4">
      <c r="A86" s="35">
        <v>73</v>
      </c>
      <c r="B86" s="103" t="str">
        <f>IF('（別紙2-5）5月1日～5月31日'!B86="","",'（別紙2-5）5月1日～5月31日'!B86)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SUM('（別紙2-1）4月1日～4月30日'!D86:AG86,'（別紙2-5）5月1日～5月31日'!D86:AH86,'（別紙2-6）6月1日～6月30日'!D86:AG86,'（別紙2-7）7月1日～7月31日'!D86:AH86)</f>
        <v>0</v>
      </c>
      <c r="AK86" s="112" t="str">
        <f t="shared" si="3"/>
        <v/>
      </c>
      <c r="AL86" s="236" t="str">
        <f t="shared" si="4"/>
        <v/>
      </c>
      <c r="AM86" s="236"/>
    </row>
    <row r="87" spans="1:39" s="112" customFormat="1" ht="30" customHeight="1" x14ac:dyDescent="0.4">
      <c r="A87" s="35">
        <v>74</v>
      </c>
      <c r="B87" s="103" t="str">
        <f>IF('（別紙2-5）5月1日～5月31日'!B87="","",'（別紙2-5）5月1日～5月31日'!B87)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SUM('（別紙2-1）4月1日～4月30日'!D87:AG87,'（別紙2-5）5月1日～5月31日'!D87:AH87,'（別紙2-6）6月1日～6月30日'!D87:AG87,'（別紙2-7）7月1日～7月31日'!D87:AH87)</f>
        <v>0</v>
      </c>
      <c r="AK87" s="112" t="str">
        <f t="shared" si="3"/>
        <v/>
      </c>
      <c r="AL87" s="236" t="str">
        <f t="shared" si="4"/>
        <v/>
      </c>
      <c r="AM87" s="236"/>
    </row>
    <row r="88" spans="1:39" s="112" customFormat="1" ht="30" customHeight="1" thickBot="1" x14ac:dyDescent="0.45">
      <c r="A88" s="37">
        <v>75</v>
      </c>
      <c r="B88" s="104" t="str">
        <f>IF('（別紙2-5）5月1日～5月31日'!B88="","",'（別紙2-5）5月1日～5月31日'!B88)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SUM('（別紙2-1）4月1日～4月30日'!D88:AG88,'（別紙2-5）5月1日～5月31日'!D88:AH88,'（別紙2-6）6月1日～6月30日'!D88:AG88,'（別紙2-7）7月1日～7月31日'!D88:AH88)</f>
        <v>0</v>
      </c>
      <c r="AK88" s="112" t="str">
        <f t="shared" si="3"/>
        <v/>
      </c>
      <c r="AL88" s="236" t="str">
        <f t="shared" si="4"/>
        <v/>
      </c>
      <c r="AM88" s="236"/>
    </row>
    <row r="89" spans="1:39" s="112" customFormat="1" ht="30" customHeight="1" x14ac:dyDescent="0.4">
      <c r="A89" s="64">
        <v>76</v>
      </c>
      <c r="B89" s="105" t="str">
        <f>IF('（別紙2-5）5月1日～5月31日'!B89="","",'（別紙2-5）5月1日～5月31日'!B89)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SUM('（別紙2-1）4月1日～4月30日'!D89:AG89,'（別紙2-5）5月1日～5月31日'!D89:AH89,'（別紙2-6）6月1日～6月30日'!D89:AG89,'（別紙2-7）7月1日～7月31日'!D89:AH89)</f>
        <v>0</v>
      </c>
      <c r="AK89" s="112" t="str">
        <f t="shared" si="3"/>
        <v/>
      </c>
      <c r="AL89" s="236" t="str">
        <f t="shared" si="4"/>
        <v/>
      </c>
      <c r="AM89" s="236"/>
    </row>
    <row r="90" spans="1:39" s="112" customFormat="1" ht="30" customHeight="1" x14ac:dyDescent="0.4">
      <c r="A90" s="35">
        <v>77</v>
      </c>
      <c r="B90" s="103" t="str">
        <f>IF('（別紙2-5）5月1日～5月31日'!B90="","",'（別紙2-5）5月1日～5月31日'!B90)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SUM('（別紙2-1）4月1日～4月30日'!D90:AG90,'（別紙2-5）5月1日～5月31日'!D90:AH90,'（別紙2-6）6月1日～6月30日'!D90:AG90,'（別紙2-7）7月1日～7月31日'!D90:AH90)</f>
        <v>0</v>
      </c>
      <c r="AK90" s="112" t="str">
        <f t="shared" si="3"/>
        <v/>
      </c>
      <c r="AL90" s="236" t="str">
        <f t="shared" si="4"/>
        <v/>
      </c>
      <c r="AM90" s="236"/>
    </row>
    <row r="91" spans="1:39" s="112" customFormat="1" ht="30" customHeight="1" x14ac:dyDescent="0.4">
      <c r="A91" s="35">
        <v>78</v>
      </c>
      <c r="B91" s="103" t="str">
        <f>IF('（別紙2-5）5月1日～5月31日'!B91="","",'（別紙2-5）5月1日～5月31日'!B91)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SUM('（別紙2-1）4月1日～4月30日'!D91:AG91,'（別紙2-5）5月1日～5月31日'!D91:AH91,'（別紙2-6）6月1日～6月30日'!D91:AG91,'（別紙2-7）7月1日～7月31日'!D91:AH91)</f>
        <v>0</v>
      </c>
      <c r="AK91" s="112" t="str">
        <f t="shared" si="3"/>
        <v/>
      </c>
      <c r="AL91" s="236" t="str">
        <f t="shared" si="4"/>
        <v/>
      </c>
      <c r="AM91" s="236"/>
    </row>
    <row r="92" spans="1:39" s="112" customFormat="1" ht="30" customHeight="1" x14ac:dyDescent="0.4">
      <c r="A92" s="35">
        <v>79</v>
      </c>
      <c r="B92" s="103" t="str">
        <f>IF('（別紙2-5）5月1日～5月31日'!B92="","",'（別紙2-5）5月1日～5月31日'!B92)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SUM('（別紙2-1）4月1日～4月30日'!D92:AG92,'（別紙2-5）5月1日～5月31日'!D92:AH92,'（別紙2-6）6月1日～6月30日'!D92:AG92,'（別紙2-7）7月1日～7月31日'!D92:AH92)</f>
        <v>0</v>
      </c>
      <c r="AK92" s="112" t="str">
        <f t="shared" si="3"/>
        <v/>
      </c>
      <c r="AL92" s="236" t="str">
        <f t="shared" si="4"/>
        <v/>
      </c>
      <c r="AM92" s="236"/>
    </row>
    <row r="93" spans="1:39" s="112" customFormat="1" ht="30" customHeight="1" thickBot="1" x14ac:dyDescent="0.45">
      <c r="A93" s="35">
        <v>80</v>
      </c>
      <c r="B93" s="104" t="str">
        <f>IF('（別紙2-5）5月1日～5月31日'!B93="","",'（別紙2-5）5月1日～5月31日'!B93)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SUM('（別紙2-1）4月1日～4月30日'!D93:AG93,'（別紙2-5）5月1日～5月31日'!D93:AH93,'（別紙2-6）6月1日～6月30日'!D93:AG93,'（別紙2-7）7月1日～7月31日'!D93:AH93)</f>
        <v>0</v>
      </c>
      <c r="AK93" s="112" t="str">
        <f t="shared" si="3"/>
        <v/>
      </c>
      <c r="AL93" s="236" t="str">
        <f t="shared" si="4"/>
        <v/>
      </c>
      <c r="AM93" s="236"/>
    </row>
    <row r="94" spans="1:39" s="112" customFormat="1" ht="30" customHeight="1" x14ac:dyDescent="0.4">
      <c r="A94" s="71">
        <v>81</v>
      </c>
      <c r="B94" s="105" t="str">
        <f>IF('（別紙2-5）5月1日～5月31日'!B94="","",'（別紙2-5）5月1日～5月31日'!B94)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SUM('（別紙2-1）4月1日～4月30日'!D94:AG94,'（別紙2-5）5月1日～5月31日'!D94:AH94,'（別紙2-6）6月1日～6月30日'!D94:AG94,'（別紙2-7）7月1日～7月31日'!D94:AH94)</f>
        <v>0</v>
      </c>
      <c r="AK94" s="112" t="str">
        <f t="shared" si="3"/>
        <v/>
      </c>
      <c r="AL94" s="236" t="str">
        <f t="shared" si="4"/>
        <v/>
      </c>
      <c r="AM94" s="236"/>
    </row>
    <row r="95" spans="1:39" s="112" customFormat="1" ht="30" customHeight="1" x14ac:dyDescent="0.4">
      <c r="A95" s="35">
        <v>82</v>
      </c>
      <c r="B95" s="103" t="str">
        <f>IF('（別紙2-5）5月1日～5月31日'!B95="","",'（別紙2-5）5月1日～5月31日'!B95)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SUM('（別紙2-1）4月1日～4月30日'!D95:AG95,'（別紙2-5）5月1日～5月31日'!D95:AH95,'（別紙2-6）6月1日～6月30日'!D95:AG95,'（別紙2-7）7月1日～7月31日'!D95:AH95)</f>
        <v>0</v>
      </c>
      <c r="AK95" s="112" t="str">
        <f t="shared" si="3"/>
        <v/>
      </c>
      <c r="AL95" s="236" t="str">
        <f t="shared" si="4"/>
        <v/>
      </c>
      <c r="AM95" s="236"/>
    </row>
    <row r="96" spans="1:39" s="112" customFormat="1" ht="30" customHeight="1" x14ac:dyDescent="0.4">
      <c r="A96" s="35">
        <v>83</v>
      </c>
      <c r="B96" s="103" t="str">
        <f>IF('（別紙2-5）5月1日～5月31日'!B96="","",'（別紙2-5）5月1日～5月31日'!B96)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SUM('（別紙2-1）4月1日～4月30日'!D96:AG96,'（別紙2-5）5月1日～5月31日'!D96:AH96,'（別紙2-6）6月1日～6月30日'!D96:AG96,'（別紙2-7）7月1日～7月31日'!D96:AH96)</f>
        <v>0</v>
      </c>
      <c r="AK96" s="112" t="str">
        <f t="shared" si="3"/>
        <v/>
      </c>
      <c r="AL96" s="236" t="str">
        <f t="shared" si="4"/>
        <v/>
      </c>
      <c r="AM96" s="236"/>
    </row>
    <row r="97" spans="1:39" s="112" customFormat="1" ht="30" customHeight="1" x14ac:dyDescent="0.4">
      <c r="A97" s="35">
        <v>84</v>
      </c>
      <c r="B97" s="103" t="str">
        <f>IF('（別紙2-5）5月1日～5月31日'!B97="","",'（別紙2-5）5月1日～5月31日'!B97)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SUM('（別紙2-1）4月1日～4月30日'!D97:AG97,'（別紙2-5）5月1日～5月31日'!D97:AH97,'（別紙2-6）6月1日～6月30日'!D97:AG97,'（別紙2-7）7月1日～7月31日'!D97:AH97)</f>
        <v>0</v>
      </c>
      <c r="AK97" s="112" t="str">
        <f t="shared" si="3"/>
        <v/>
      </c>
      <c r="AL97" s="236" t="str">
        <f t="shared" si="4"/>
        <v/>
      </c>
      <c r="AM97" s="236"/>
    </row>
    <row r="98" spans="1:39" s="112" customFormat="1" ht="30" customHeight="1" thickBot="1" x14ac:dyDescent="0.45">
      <c r="A98" s="37">
        <v>85</v>
      </c>
      <c r="B98" s="104" t="str">
        <f>IF('（別紙2-5）5月1日～5月31日'!B98="","",'（別紙2-5）5月1日～5月31日'!B98)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SUM('（別紙2-1）4月1日～4月30日'!D98:AG98,'（別紙2-5）5月1日～5月31日'!D98:AH98,'（別紙2-6）6月1日～6月30日'!D98:AG98,'（別紙2-7）7月1日～7月31日'!D98:AH98)</f>
        <v>0</v>
      </c>
      <c r="AK98" s="112" t="str">
        <f t="shared" si="3"/>
        <v/>
      </c>
      <c r="AL98" s="236" t="str">
        <f t="shared" si="4"/>
        <v/>
      </c>
      <c r="AM98" s="236"/>
    </row>
    <row r="99" spans="1:39" s="112" customFormat="1" ht="30" customHeight="1" x14ac:dyDescent="0.4">
      <c r="A99" s="64">
        <v>86</v>
      </c>
      <c r="B99" s="105" t="str">
        <f>IF('（別紙2-5）5月1日～5月31日'!B99="","",'（別紙2-5）5月1日～5月31日'!B99)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SUM('（別紙2-1）4月1日～4月30日'!D99:AG99,'（別紙2-5）5月1日～5月31日'!D99:AH99,'（別紙2-6）6月1日～6月30日'!D99:AG99,'（別紙2-7）7月1日～7月31日'!D99:AH99)</f>
        <v>0</v>
      </c>
      <c r="AK99" s="112" t="str">
        <f t="shared" si="3"/>
        <v/>
      </c>
      <c r="AL99" s="236" t="str">
        <f t="shared" si="4"/>
        <v/>
      </c>
      <c r="AM99" s="236"/>
    </row>
    <row r="100" spans="1:39" s="112" customFormat="1" ht="30" customHeight="1" x14ac:dyDescent="0.4">
      <c r="A100" s="35">
        <v>87</v>
      </c>
      <c r="B100" s="103" t="str">
        <f>IF('（別紙2-5）5月1日～5月31日'!B100="","",'（別紙2-5）5月1日～5月31日'!B100)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SUM('（別紙2-1）4月1日～4月30日'!D100:AG100,'（別紙2-5）5月1日～5月31日'!D100:AH100,'（別紙2-6）6月1日～6月30日'!D100:AG100,'（別紙2-7）7月1日～7月31日'!D100:AH100)</f>
        <v>0</v>
      </c>
      <c r="AK100" s="112" t="str">
        <f t="shared" si="3"/>
        <v/>
      </c>
      <c r="AL100" s="236" t="str">
        <f t="shared" si="4"/>
        <v/>
      </c>
      <c r="AM100" s="236"/>
    </row>
    <row r="101" spans="1:39" s="112" customFormat="1" ht="30" customHeight="1" x14ac:dyDescent="0.4">
      <c r="A101" s="35">
        <v>88</v>
      </c>
      <c r="B101" s="103" t="str">
        <f>IF('（別紙2-5）5月1日～5月31日'!B101="","",'（別紙2-5）5月1日～5月31日'!B101)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SUM('（別紙2-1）4月1日～4月30日'!D101:AG101,'（別紙2-5）5月1日～5月31日'!D101:AH101,'（別紙2-6）6月1日～6月30日'!D101:AG101,'（別紙2-7）7月1日～7月31日'!D101:AH101)</f>
        <v>0</v>
      </c>
      <c r="AK101" s="112" t="str">
        <f t="shared" si="3"/>
        <v/>
      </c>
      <c r="AL101" s="236" t="str">
        <f t="shared" si="4"/>
        <v/>
      </c>
      <c r="AM101" s="236"/>
    </row>
    <row r="102" spans="1:39" s="112" customFormat="1" ht="30" customHeight="1" x14ac:dyDescent="0.4">
      <c r="A102" s="35">
        <v>89</v>
      </c>
      <c r="B102" s="103" t="str">
        <f>IF('（別紙2-5）5月1日～5月31日'!B102="","",'（別紙2-5）5月1日～5月31日'!B102)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SUM('（別紙2-1）4月1日～4月30日'!D102:AG102,'（別紙2-5）5月1日～5月31日'!D102:AH102,'（別紙2-6）6月1日～6月30日'!D102:AG102,'（別紙2-7）7月1日～7月31日'!D102:AH102)</f>
        <v>0</v>
      </c>
      <c r="AK102" s="112" t="str">
        <f t="shared" si="3"/>
        <v/>
      </c>
      <c r="AL102" s="236" t="str">
        <f t="shared" si="4"/>
        <v/>
      </c>
      <c r="AM102" s="236"/>
    </row>
    <row r="103" spans="1:39" s="112" customFormat="1" ht="30" customHeight="1" thickBot="1" x14ac:dyDescent="0.45">
      <c r="A103" s="35">
        <v>90</v>
      </c>
      <c r="B103" s="104" t="str">
        <f>IF('（別紙2-5）5月1日～5月31日'!B103="","",'（別紙2-5）5月1日～5月31日'!B103)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SUM('（別紙2-1）4月1日～4月30日'!D103:AG103,'（別紙2-5）5月1日～5月31日'!D103:AH103,'（別紙2-6）6月1日～6月30日'!D103:AG103,'（別紙2-7）7月1日～7月31日'!D103:AH103)</f>
        <v>0</v>
      </c>
      <c r="AK103" s="112" t="str">
        <f t="shared" si="3"/>
        <v/>
      </c>
      <c r="AL103" s="236" t="str">
        <f t="shared" si="4"/>
        <v/>
      </c>
      <c r="AM103" s="236"/>
    </row>
    <row r="104" spans="1:39" s="112" customFormat="1" ht="30" customHeight="1" x14ac:dyDescent="0.4">
      <c r="A104" s="71">
        <v>91</v>
      </c>
      <c r="B104" s="105" t="str">
        <f>IF('（別紙2-5）5月1日～5月31日'!B104="","",'（別紙2-5）5月1日～5月31日'!B104)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SUM('（別紙2-1）4月1日～4月30日'!D104:AG104,'（別紙2-5）5月1日～5月31日'!D104:AH104,'（別紙2-6）6月1日～6月30日'!D104:AG104,'（別紙2-7）7月1日～7月31日'!D104:AH104)</f>
        <v>0</v>
      </c>
      <c r="AK104" s="112" t="str">
        <f t="shared" si="3"/>
        <v/>
      </c>
      <c r="AL104" s="236" t="str">
        <f t="shared" si="4"/>
        <v/>
      </c>
      <c r="AM104" s="236"/>
    </row>
    <row r="105" spans="1:39" s="112" customFormat="1" ht="30" customHeight="1" x14ac:dyDescent="0.4">
      <c r="A105" s="35">
        <v>92</v>
      </c>
      <c r="B105" s="103" t="str">
        <f>IF('（別紙2-5）5月1日～5月31日'!B105="","",'（別紙2-5）5月1日～5月31日'!B105)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SUM('（別紙2-1）4月1日～4月30日'!D105:AG105,'（別紙2-5）5月1日～5月31日'!D105:AH105,'（別紙2-6）6月1日～6月30日'!D105:AG105,'（別紙2-7）7月1日～7月31日'!D105:AH105)</f>
        <v>0</v>
      </c>
      <c r="AK105" s="112" t="str">
        <f t="shared" si="3"/>
        <v/>
      </c>
      <c r="AL105" s="236" t="str">
        <f t="shared" si="4"/>
        <v/>
      </c>
      <c r="AM105" s="236"/>
    </row>
    <row r="106" spans="1:39" s="112" customFormat="1" ht="30" customHeight="1" x14ac:dyDescent="0.4">
      <c r="A106" s="35">
        <v>93</v>
      </c>
      <c r="B106" s="103" t="str">
        <f>IF('（別紙2-5）5月1日～5月31日'!B106="","",'（別紙2-5）5月1日～5月31日'!B106)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SUM('（別紙2-1）4月1日～4月30日'!D106:AG106,'（別紙2-5）5月1日～5月31日'!D106:AH106,'（別紙2-6）6月1日～6月30日'!D106:AG106,'（別紙2-7）7月1日～7月31日'!D106:AH106)</f>
        <v>0</v>
      </c>
      <c r="AK106" s="112" t="str">
        <f t="shared" si="3"/>
        <v/>
      </c>
      <c r="AL106" s="236" t="str">
        <f t="shared" si="4"/>
        <v/>
      </c>
      <c r="AM106" s="236"/>
    </row>
    <row r="107" spans="1:39" s="112" customFormat="1" ht="30" customHeight="1" x14ac:dyDescent="0.4">
      <c r="A107" s="35">
        <v>94</v>
      </c>
      <c r="B107" s="103" t="str">
        <f>IF('（別紙2-5）5月1日～5月31日'!B107="","",'（別紙2-5）5月1日～5月31日'!B107)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SUM('（別紙2-1）4月1日～4月30日'!D107:AG107,'（別紙2-5）5月1日～5月31日'!D107:AH107,'（別紙2-6）6月1日～6月30日'!D107:AG107,'（別紙2-7）7月1日～7月31日'!D107:AH107)</f>
        <v>0</v>
      </c>
      <c r="AK107" s="112" t="str">
        <f t="shared" si="3"/>
        <v/>
      </c>
      <c r="AL107" s="236" t="str">
        <f t="shared" si="4"/>
        <v/>
      </c>
      <c r="AM107" s="236"/>
    </row>
    <row r="108" spans="1:39" s="112" customFormat="1" ht="30" customHeight="1" thickBot="1" x14ac:dyDescent="0.45">
      <c r="A108" s="37">
        <v>95</v>
      </c>
      <c r="B108" s="104" t="str">
        <f>IF('（別紙2-5）5月1日～5月31日'!B108="","",'（別紙2-5）5月1日～5月31日'!B108)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SUM('（別紙2-1）4月1日～4月30日'!D108:AG108,'（別紙2-5）5月1日～5月31日'!D108:AH108,'（別紙2-6）6月1日～6月30日'!D108:AG108,'（別紙2-7）7月1日～7月31日'!D108:AH108)</f>
        <v>0</v>
      </c>
      <c r="AK108" s="112" t="str">
        <f t="shared" si="3"/>
        <v/>
      </c>
      <c r="AL108" s="236" t="str">
        <f t="shared" si="4"/>
        <v/>
      </c>
      <c r="AM108" s="236"/>
    </row>
    <row r="109" spans="1:39" s="112" customFormat="1" ht="30" customHeight="1" x14ac:dyDescent="0.4">
      <c r="A109" s="64">
        <v>96</v>
      </c>
      <c r="B109" s="105" t="str">
        <f>IF('（別紙2-5）5月1日～5月31日'!B109="","",'（別紙2-5）5月1日～5月31日'!B109)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SUM('（別紙2-1）4月1日～4月30日'!D109:AG109,'（別紙2-5）5月1日～5月31日'!D109:AH109,'（別紙2-6）6月1日～6月30日'!D109:AG109,'（別紙2-7）7月1日～7月31日'!D109:AH109)</f>
        <v>0</v>
      </c>
      <c r="AK109" s="112" t="str">
        <f t="shared" si="3"/>
        <v/>
      </c>
      <c r="AL109" s="236" t="str">
        <f t="shared" si="4"/>
        <v/>
      </c>
      <c r="AM109" s="236"/>
    </row>
    <row r="110" spans="1:39" s="112" customFormat="1" ht="30" customHeight="1" x14ac:dyDescent="0.4">
      <c r="A110" s="35">
        <v>97</v>
      </c>
      <c r="B110" s="103" t="str">
        <f>IF('（別紙2-5）5月1日～5月31日'!B110="","",'（別紙2-5）5月1日～5月31日'!B110)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SUM('（別紙2-1）4月1日～4月30日'!D110:AG110,'（別紙2-5）5月1日～5月31日'!D110:AH110,'（別紙2-6）6月1日～6月30日'!D110:AG110,'（別紙2-7）7月1日～7月31日'!D110:AH110)</f>
        <v>0</v>
      </c>
      <c r="AK110" s="112" t="str">
        <f t="shared" si="3"/>
        <v/>
      </c>
      <c r="AL110" s="236" t="str">
        <f t="shared" si="4"/>
        <v/>
      </c>
      <c r="AM110" s="236"/>
    </row>
    <row r="111" spans="1:39" s="112" customFormat="1" ht="30" customHeight="1" x14ac:dyDescent="0.4">
      <c r="A111" s="35">
        <v>98</v>
      </c>
      <c r="B111" s="103" t="str">
        <f>IF('（別紙2-5）5月1日～5月31日'!B111="","",'（別紙2-5）5月1日～5月31日'!B111)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SUM('（別紙2-1）4月1日～4月30日'!D111:AG111,'（別紙2-5）5月1日～5月31日'!D111:AH111,'（別紙2-6）6月1日～6月30日'!D111:AG111,'（別紙2-7）7月1日～7月31日'!D111:AH111)</f>
        <v>0</v>
      </c>
      <c r="AK111" s="112" t="str">
        <f t="shared" si="3"/>
        <v/>
      </c>
      <c r="AL111" s="236" t="str">
        <f t="shared" si="4"/>
        <v/>
      </c>
      <c r="AM111" s="236"/>
    </row>
    <row r="112" spans="1:39" s="112" customFormat="1" ht="30" customHeight="1" x14ac:dyDescent="0.4">
      <c r="A112" s="35">
        <v>99</v>
      </c>
      <c r="B112" s="103" t="str">
        <f>IF('（別紙2-5）5月1日～5月31日'!B112="","",'（別紙2-5）5月1日～5月31日'!B112)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SUM('（別紙2-1）4月1日～4月30日'!D112:AG112,'（別紙2-5）5月1日～5月31日'!D112:AH112,'（別紙2-6）6月1日～6月30日'!D112:AG112,'（別紙2-7）7月1日～7月31日'!D112:AH112)</f>
        <v>0</v>
      </c>
      <c r="AK112" s="112" t="str">
        <f t="shared" si="3"/>
        <v/>
      </c>
      <c r="AL112" s="236" t="str">
        <f t="shared" si="4"/>
        <v/>
      </c>
      <c r="AM112" s="236"/>
    </row>
    <row r="113" spans="1:39" s="112" customFormat="1" ht="30" customHeight="1" thickBot="1" x14ac:dyDescent="0.45">
      <c r="A113" s="35">
        <v>100</v>
      </c>
      <c r="B113" s="104" t="str">
        <f>IF('（別紙2-5）5月1日～5月31日'!B113="","",'（別紙2-5）5月1日～5月31日'!B113)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SUM('（別紙2-1）4月1日～4月30日'!D113:AG113,'（別紙2-5）5月1日～5月31日'!D113:AH113,'（別紙2-6）6月1日～6月30日'!D113:AG113,'（別紙2-7）7月1日～7月31日'!D113:AH113)</f>
        <v>0</v>
      </c>
      <c r="AK113" s="112" t="str">
        <f t="shared" si="3"/>
        <v/>
      </c>
      <c r="AL113" s="236" t="str">
        <f t="shared" si="4"/>
        <v/>
      </c>
      <c r="AM113" s="236"/>
    </row>
    <row r="114" spans="1:39" s="112" customFormat="1" ht="30" customHeight="1" x14ac:dyDescent="0.4">
      <c r="A114" s="71">
        <v>101</v>
      </c>
      <c r="B114" s="105" t="str">
        <f>IF('（別紙2-5）5月1日～5月31日'!B114="","",'（別紙2-5）5月1日～5月31日'!B114)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SUM('（別紙2-1）4月1日～4月30日'!D114:AG114,'（別紙2-5）5月1日～5月31日'!D114:AH114,'（別紙2-6）6月1日～6月30日'!D114:AG114,'（別紙2-7）7月1日～7月31日'!D114:AH114)</f>
        <v>0</v>
      </c>
      <c r="AK114" s="112" t="str">
        <f t="shared" si="3"/>
        <v/>
      </c>
      <c r="AL114" s="236" t="str">
        <f t="shared" si="4"/>
        <v/>
      </c>
      <c r="AM114" s="236"/>
    </row>
    <row r="115" spans="1:39" s="112" customFormat="1" ht="30" customHeight="1" x14ac:dyDescent="0.4">
      <c r="A115" s="35">
        <v>102</v>
      </c>
      <c r="B115" s="103" t="str">
        <f>IF('（別紙2-5）5月1日～5月31日'!B115="","",'（別紙2-5）5月1日～5月31日'!B115)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SUM('（別紙2-1）4月1日～4月30日'!D115:AG115,'（別紙2-5）5月1日～5月31日'!D115:AH115,'（別紙2-6）6月1日～6月30日'!D115:AG115,'（別紙2-7）7月1日～7月31日'!D115:AH115)</f>
        <v>0</v>
      </c>
      <c r="AK115" s="112" t="str">
        <f t="shared" si="3"/>
        <v/>
      </c>
      <c r="AL115" s="236" t="str">
        <f t="shared" si="4"/>
        <v/>
      </c>
      <c r="AM115" s="236"/>
    </row>
    <row r="116" spans="1:39" s="112" customFormat="1" ht="30" customHeight="1" x14ac:dyDescent="0.4">
      <c r="A116" s="35">
        <v>103</v>
      </c>
      <c r="B116" s="103" t="str">
        <f>IF('（別紙2-5）5月1日～5月31日'!B116="","",'（別紙2-5）5月1日～5月31日'!B116)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SUM('（別紙2-1）4月1日～4月30日'!D116:AG116,'（別紙2-5）5月1日～5月31日'!D116:AH116,'（別紙2-6）6月1日～6月30日'!D116:AG116,'（別紙2-7）7月1日～7月31日'!D116:AH116)</f>
        <v>0</v>
      </c>
      <c r="AK116" s="112" t="str">
        <f t="shared" si="3"/>
        <v/>
      </c>
      <c r="AL116" s="236" t="str">
        <f t="shared" si="4"/>
        <v/>
      </c>
      <c r="AM116" s="236"/>
    </row>
    <row r="117" spans="1:39" s="112" customFormat="1" ht="30" customHeight="1" x14ac:dyDescent="0.4">
      <c r="A117" s="35">
        <v>104</v>
      </c>
      <c r="B117" s="103" t="str">
        <f>IF('（別紙2-5）5月1日～5月31日'!B117="","",'（別紙2-5）5月1日～5月31日'!B117)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SUM('（別紙2-1）4月1日～4月30日'!D117:AG117,'（別紙2-5）5月1日～5月31日'!D117:AH117,'（別紙2-6）6月1日～6月30日'!D117:AG117,'（別紙2-7）7月1日～7月31日'!D117:AH117)</f>
        <v>0</v>
      </c>
      <c r="AK117" s="112" t="str">
        <f t="shared" si="3"/>
        <v/>
      </c>
      <c r="AL117" s="236" t="str">
        <f t="shared" si="4"/>
        <v/>
      </c>
      <c r="AM117" s="236"/>
    </row>
    <row r="118" spans="1:39" s="112" customFormat="1" ht="30" customHeight="1" thickBot="1" x14ac:dyDescent="0.45">
      <c r="A118" s="37">
        <v>105</v>
      </c>
      <c r="B118" s="106" t="str">
        <f>IF('（別紙2-5）5月1日～5月31日'!B118="","",'（別紙2-5）5月1日～5月31日'!B118)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SUM('（別紙2-1）4月1日～4月30日'!D118:AG118,'（別紙2-5）5月1日～5月31日'!D118:AH118,'（別紙2-6）6月1日～6月30日'!D118:AG118,'（別紙2-7）7月1日～7月31日'!D118:AH118)</f>
        <v>0</v>
      </c>
      <c r="AK118" s="112" t="str">
        <f t="shared" si="3"/>
        <v/>
      </c>
      <c r="AL118" s="236" t="str">
        <f t="shared" si="4"/>
        <v/>
      </c>
      <c r="AM118" s="236"/>
    </row>
    <row r="119" spans="1:39" s="112" customFormat="1" ht="30" customHeight="1" x14ac:dyDescent="0.4">
      <c r="A119" s="64">
        <v>106</v>
      </c>
      <c r="B119" s="103" t="str">
        <f>IF('（別紙2-5）5月1日～5月31日'!B119="","",'（別紙2-5）5月1日～5月31日'!B119)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SUM('（別紙2-1）4月1日～4月30日'!D119:AG119,'（別紙2-5）5月1日～5月31日'!D119:AH119,'（別紙2-6）6月1日～6月30日'!D119:AG119,'（別紙2-7）7月1日～7月31日'!D119:AH119)</f>
        <v>0</v>
      </c>
      <c r="AK119" s="112" t="str">
        <f t="shared" si="3"/>
        <v/>
      </c>
      <c r="AL119" s="236" t="str">
        <f t="shared" si="4"/>
        <v/>
      </c>
      <c r="AM119" s="236"/>
    </row>
    <row r="120" spans="1:39" s="112" customFormat="1" ht="30" customHeight="1" x14ac:dyDescent="0.4">
      <c r="A120" s="35">
        <v>107</v>
      </c>
      <c r="B120" s="103" t="str">
        <f>IF('（別紙2-5）5月1日～5月31日'!B120="","",'（別紙2-5）5月1日～5月31日'!B120)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SUM('（別紙2-1）4月1日～4月30日'!D120:AG120,'（別紙2-5）5月1日～5月31日'!D120:AH120,'（別紙2-6）6月1日～6月30日'!D120:AG120,'（別紙2-7）7月1日～7月31日'!D120:AH120)</f>
        <v>0</v>
      </c>
      <c r="AK120" s="112" t="str">
        <f t="shared" si="3"/>
        <v/>
      </c>
      <c r="AL120" s="236" t="str">
        <f t="shared" si="4"/>
        <v/>
      </c>
      <c r="AM120" s="236"/>
    </row>
    <row r="121" spans="1:39" s="112" customFormat="1" ht="30" customHeight="1" x14ac:dyDescent="0.4">
      <c r="A121" s="35">
        <v>108</v>
      </c>
      <c r="B121" s="103" t="str">
        <f>IF('（別紙2-5）5月1日～5月31日'!B121="","",'（別紙2-5）5月1日～5月31日'!B121)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SUM('（別紙2-1）4月1日～4月30日'!D121:AG121,'（別紙2-5）5月1日～5月31日'!D121:AH121,'（別紙2-6）6月1日～6月30日'!D121:AG121,'（別紙2-7）7月1日～7月31日'!D121:AH121)</f>
        <v>0</v>
      </c>
      <c r="AK121" s="112" t="str">
        <f t="shared" si="3"/>
        <v/>
      </c>
      <c r="AL121" s="236" t="str">
        <f t="shared" si="4"/>
        <v/>
      </c>
      <c r="AM121" s="236"/>
    </row>
    <row r="122" spans="1:39" s="112" customFormat="1" ht="30" customHeight="1" x14ac:dyDescent="0.4">
      <c r="A122" s="35">
        <v>109</v>
      </c>
      <c r="B122" s="103" t="str">
        <f>IF('（別紙2-5）5月1日～5月31日'!B122="","",'（別紙2-5）5月1日～5月31日'!B122)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SUM('（別紙2-1）4月1日～4月30日'!D122:AG122,'（別紙2-5）5月1日～5月31日'!D122:AH122,'（別紙2-6）6月1日～6月30日'!D122:AG122,'（別紙2-7）7月1日～7月31日'!D122:AH122)</f>
        <v>0</v>
      </c>
      <c r="AK122" s="112" t="str">
        <f t="shared" si="3"/>
        <v/>
      </c>
      <c r="AL122" s="236" t="str">
        <f t="shared" si="4"/>
        <v/>
      </c>
      <c r="AM122" s="236"/>
    </row>
    <row r="123" spans="1:39" s="112" customFormat="1" ht="30" customHeight="1" thickBot="1" x14ac:dyDescent="0.45">
      <c r="A123" s="35">
        <v>110</v>
      </c>
      <c r="B123" s="104" t="str">
        <f>IF('（別紙2-5）5月1日～5月31日'!B123="","",'（別紙2-5）5月1日～5月31日'!B123)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SUM('（別紙2-1）4月1日～4月30日'!D123:AG123,'（別紙2-5）5月1日～5月31日'!D123:AH123,'（別紙2-6）6月1日～6月30日'!D123:AG123,'（別紙2-7）7月1日～7月31日'!D123:AH123)</f>
        <v>0</v>
      </c>
      <c r="AK123" s="112" t="str">
        <f t="shared" si="3"/>
        <v/>
      </c>
      <c r="AL123" s="236" t="str">
        <f t="shared" si="4"/>
        <v/>
      </c>
      <c r="AM123" s="236"/>
    </row>
    <row r="124" spans="1:39" s="112" customFormat="1" ht="30" customHeight="1" x14ac:dyDescent="0.4">
      <c r="A124" s="71">
        <v>111</v>
      </c>
      <c r="B124" s="105" t="str">
        <f>IF('（別紙2-5）5月1日～5月31日'!B124="","",'（別紙2-5）5月1日～5月31日'!B124)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SUM('（別紙2-1）4月1日～4月30日'!D124:AG124,'（別紙2-5）5月1日～5月31日'!D124:AH124,'（別紙2-6）6月1日～6月30日'!D124:AG124,'（別紙2-7）7月1日～7月31日'!D124:AH124)</f>
        <v>0</v>
      </c>
      <c r="AK124" s="112" t="str">
        <f t="shared" si="3"/>
        <v/>
      </c>
      <c r="AL124" s="236" t="str">
        <f t="shared" si="4"/>
        <v/>
      </c>
      <c r="AM124" s="236"/>
    </row>
    <row r="125" spans="1:39" s="112" customFormat="1" ht="30" customHeight="1" x14ac:dyDescent="0.4">
      <c r="A125" s="35">
        <v>112</v>
      </c>
      <c r="B125" s="103" t="str">
        <f>IF('（別紙2-5）5月1日～5月31日'!B125="","",'（別紙2-5）5月1日～5月31日'!B125)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SUM('（別紙2-1）4月1日～4月30日'!D125:AG125,'（別紙2-5）5月1日～5月31日'!D125:AH125,'（別紙2-6）6月1日～6月30日'!D125:AG125,'（別紙2-7）7月1日～7月31日'!D125:AH125)</f>
        <v>0</v>
      </c>
      <c r="AK125" s="112" t="str">
        <f t="shared" si="3"/>
        <v/>
      </c>
      <c r="AL125" s="236" t="str">
        <f t="shared" si="4"/>
        <v/>
      </c>
      <c r="AM125" s="236"/>
    </row>
    <row r="126" spans="1:39" s="112" customFormat="1" ht="30" customHeight="1" x14ac:dyDescent="0.4">
      <c r="A126" s="35">
        <v>113</v>
      </c>
      <c r="B126" s="103" t="str">
        <f>IF('（別紙2-5）5月1日～5月31日'!B126="","",'（別紙2-5）5月1日～5月31日'!B126)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SUM('（別紙2-1）4月1日～4月30日'!D126:AG126,'（別紙2-5）5月1日～5月31日'!D126:AH126,'（別紙2-6）6月1日～6月30日'!D126:AG126,'（別紙2-7）7月1日～7月31日'!D126:AH126)</f>
        <v>0</v>
      </c>
      <c r="AK126" s="112" t="str">
        <f t="shared" si="3"/>
        <v/>
      </c>
      <c r="AL126" s="236" t="str">
        <f t="shared" si="4"/>
        <v/>
      </c>
      <c r="AM126" s="236"/>
    </row>
    <row r="127" spans="1:39" s="112" customFormat="1" ht="30" customHeight="1" x14ac:dyDescent="0.4">
      <c r="A127" s="35">
        <v>114</v>
      </c>
      <c r="B127" s="103" t="str">
        <f>IF('（別紙2-5）5月1日～5月31日'!B127="","",'（別紙2-5）5月1日～5月31日'!B127)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SUM('（別紙2-1）4月1日～4月30日'!D127:AG127,'（別紙2-5）5月1日～5月31日'!D127:AH127,'（別紙2-6）6月1日～6月30日'!D127:AG127,'（別紙2-7）7月1日～7月31日'!D127:AH127)</f>
        <v>0</v>
      </c>
      <c r="AK127" s="112" t="str">
        <f t="shared" si="3"/>
        <v/>
      </c>
      <c r="AL127" s="236" t="str">
        <f t="shared" si="4"/>
        <v/>
      </c>
      <c r="AM127" s="236"/>
    </row>
    <row r="128" spans="1:39" s="112" customFormat="1" ht="30" customHeight="1" thickBot="1" x14ac:dyDescent="0.45">
      <c r="A128" s="37">
        <v>115</v>
      </c>
      <c r="B128" s="104" t="str">
        <f>IF('（別紙2-5）5月1日～5月31日'!B128="","",'（別紙2-5）5月1日～5月31日'!B128)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SUM('（別紙2-1）4月1日～4月30日'!D128:AG128,'（別紙2-5）5月1日～5月31日'!D128:AH128,'（別紙2-6）6月1日～6月30日'!D128:AG128,'（別紙2-7）7月1日～7月31日'!D128:AH128)</f>
        <v>0</v>
      </c>
      <c r="AK128" s="112" t="str">
        <f t="shared" si="3"/>
        <v/>
      </c>
      <c r="AL128" s="236" t="str">
        <f t="shared" si="4"/>
        <v/>
      </c>
      <c r="AM128" s="236"/>
    </row>
    <row r="129" spans="1:39" s="112" customFormat="1" ht="30" customHeight="1" x14ac:dyDescent="0.4">
      <c r="A129" s="64">
        <v>116</v>
      </c>
      <c r="B129" s="105" t="str">
        <f>IF('（別紙2-5）5月1日～5月31日'!B129="","",'（別紙2-5）5月1日～5月31日'!B129)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SUM('（別紙2-1）4月1日～4月30日'!D129:AG129,'（別紙2-5）5月1日～5月31日'!D129:AH129,'（別紙2-6）6月1日～6月30日'!D129:AG129,'（別紙2-7）7月1日～7月31日'!D129:AH129)</f>
        <v>0</v>
      </c>
      <c r="AK129" s="112" t="str">
        <f t="shared" si="3"/>
        <v/>
      </c>
      <c r="AL129" s="236" t="str">
        <f t="shared" si="4"/>
        <v/>
      </c>
      <c r="AM129" s="236"/>
    </row>
    <row r="130" spans="1:39" s="112" customFormat="1" ht="30" customHeight="1" x14ac:dyDescent="0.4">
      <c r="A130" s="35">
        <v>117</v>
      </c>
      <c r="B130" s="103" t="str">
        <f>IF('（別紙2-5）5月1日～5月31日'!B130="","",'（別紙2-5）5月1日～5月31日'!B130)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SUM('（別紙2-1）4月1日～4月30日'!D130:AG130,'（別紙2-5）5月1日～5月31日'!D130:AH130,'（別紙2-6）6月1日～6月30日'!D130:AG130,'（別紙2-7）7月1日～7月31日'!D130:AH130)</f>
        <v>0</v>
      </c>
      <c r="AK130" s="112" t="str">
        <f t="shared" si="3"/>
        <v/>
      </c>
      <c r="AL130" s="236" t="str">
        <f t="shared" si="4"/>
        <v/>
      </c>
      <c r="AM130" s="236"/>
    </row>
    <row r="131" spans="1:39" s="112" customFormat="1" ht="30" customHeight="1" x14ac:dyDescent="0.4">
      <c r="A131" s="35">
        <v>118</v>
      </c>
      <c r="B131" s="103" t="str">
        <f>IF('（別紙2-5）5月1日～5月31日'!B131="","",'（別紙2-5）5月1日～5月31日'!B131)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SUM('（別紙2-1）4月1日～4月30日'!D131:AG131,'（別紙2-5）5月1日～5月31日'!D131:AH131,'（別紙2-6）6月1日～6月30日'!D131:AG131,'（別紙2-7）7月1日～7月31日'!D131:AH131)</f>
        <v>0</v>
      </c>
      <c r="AK131" s="112" t="str">
        <f t="shared" si="3"/>
        <v/>
      </c>
      <c r="AL131" s="236" t="str">
        <f t="shared" si="4"/>
        <v/>
      </c>
      <c r="AM131" s="236"/>
    </row>
    <row r="132" spans="1:39" s="112" customFormat="1" ht="30" customHeight="1" x14ac:dyDescent="0.4">
      <c r="A132" s="35">
        <v>119</v>
      </c>
      <c r="B132" s="103" t="str">
        <f>IF('（別紙2-5）5月1日～5月31日'!B132="","",'（別紙2-5）5月1日～5月31日'!B132)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SUM('（別紙2-1）4月1日～4月30日'!D132:AG132,'（別紙2-5）5月1日～5月31日'!D132:AH132,'（別紙2-6）6月1日～6月30日'!D132:AG132,'（別紙2-7）7月1日～7月31日'!D132:AH132)</f>
        <v>0</v>
      </c>
      <c r="AK132" s="112" t="str">
        <f t="shared" si="3"/>
        <v/>
      </c>
      <c r="AL132" s="236" t="str">
        <f t="shared" si="4"/>
        <v/>
      </c>
      <c r="AM132" s="236"/>
    </row>
    <row r="133" spans="1:39" s="112" customFormat="1" ht="30" customHeight="1" thickBot="1" x14ac:dyDescent="0.45">
      <c r="A133" s="35">
        <v>120</v>
      </c>
      <c r="B133" s="104" t="str">
        <f>IF('（別紙2-5）5月1日～5月31日'!B133="","",'（別紙2-5）5月1日～5月31日'!B133)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SUM('（別紙2-1）4月1日～4月30日'!D133:AG133,'（別紙2-5）5月1日～5月31日'!D133:AH133,'（別紙2-6）6月1日～6月30日'!D133:AG133,'（別紙2-7）7月1日～7月31日'!D133:AH133)</f>
        <v>0</v>
      </c>
      <c r="AK133" s="112" t="str">
        <f t="shared" si="3"/>
        <v/>
      </c>
      <c r="AL133" s="236" t="str">
        <f t="shared" si="4"/>
        <v/>
      </c>
      <c r="AM133" s="236"/>
    </row>
    <row r="134" spans="1:39" s="112" customFormat="1" ht="30" customHeight="1" x14ac:dyDescent="0.4">
      <c r="A134" s="71">
        <v>121</v>
      </c>
      <c r="B134" s="105" t="str">
        <f>IF('（別紙2-5）5月1日～5月31日'!B134="","",'（別紙2-5）5月1日～5月31日'!B134)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SUM('（別紙2-1）4月1日～4月30日'!D134:AG134,'（別紙2-5）5月1日～5月31日'!D134:AH134,'（別紙2-6）6月1日～6月30日'!D134:AG134,'（別紙2-7）7月1日～7月31日'!D134:AH134)</f>
        <v>0</v>
      </c>
      <c r="AK134" s="112" t="str">
        <f t="shared" si="3"/>
        <v/>
      </c>
      <c r="AL134" s="236" t="str">
        <f t="shared" si="4"/>
        <v/>
      </c>
      <c r="AM134" s="236"/>
    </row>
    <row r="135" spans="1:39" s="112" customFormat="1" ht="30" customHeight="1" x14ac:dyDescent="0.4">
      <c r="A135" s="35">
        <v>122</v>
      </c>
      <c r="B135" s="103" t="str">
        <f>IF('（別紙2-5）5月1日～5月31日'!B135="","",'（別紙2-5）5月1日～5月31日'!B135)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SUM('（別紙2-1）4月1日～4月30日'!D135:AG135,'（別紙2-5）5月1日～5月31日'!D135:AH135,'（別紙2-6）6月1日～6月30日'!D135:AG135,'（別紙2-7）7月1日～7月31日'!D135:AH135)</f>
        <v>0</v>
      </c>
      <c r="AK135" s="112" t="str">
        <f t="shared" si="3"/>
        <v/>
      </c>
      <c r="AL135" s="236" t="str">
        <f t="shared" si="4"/>
        <v/>
      </c>
      <c r="AM135" s="236"/>
    </row>
    <row r="136" spans="1:39" s="112" customFormat="1" ht="30" customHeight="1" x14ac:dyDescent="0.4">
      <c r="A136" s="35">
        <v>123</v>
      </c>
      <c r="B136" s="103" t="str">
        <f>IF('（別紙2-5）5月1日～5月31日'!B136="","",'（別紙2-5）5月1日～5月31日'!B136)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SUM('（別紙2-1）4月1日～4月30日'!D136:AG136,'（別紙2-5）5月1日～5月31日'!D136:AH136,'（別紙2-6）6月1日～6月30日'!D136:AG136,'（別紙2-7）7月1日～7月31日'!D136:AH136)</f>
        <v>0</v>
      </c>
      <c r="AK136" s="112" t="str">
        <f t="shared" si="3"/>
        <v/>
      </c>
      <c r="AL136" s="236" t="str">
        <f t="shared" si="4"/>
        <v/>
      </c>
      <c r="AM136" s="236"/>
    </row>
    <row r="137" spans="1:39" s="112" customFormat="1" ht="30" customHeight="1" x14ac:dyDescent="0.4">
      <c r="A137" s="35">
        <v>124</v>
      </c>
      <c r="B137" s="103" t="str">
        <f>IF('（別紙2-5）5月1日～5月31日'!B137="","",'（別紙2-5）5月1日～5月31日'!B137)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SUM('（別紙2-1）4月1日～4月30日'!D137:AG137,'（別紙2-5）5月1日～5月31日'!D137:AH137,'（別紙2-6）6月1日～6月30日'!D137:AG137,'（別紙2-7）7月1日～7月31日'!D137:AH137)</f>
        <v>0</v>
      </c>
      <c r="AK137" s="112" t="str">
        <f t="shared" si="3"/>
        <v/>
      </c>
      <c r="AL137" s="236" t="str">
        <f t="shared" si="4"/>
        <v/>
      </c>
      <c r="AM137" s="236"/>
    </row>
    <row r="138" spans="1:39" s="112" customFormat="1" ht="30" customHeight="1" thickBot="1" x14ac:dyDescent="0.45">
      <c r="A138" s="37">
        <v>125</v>
      </c>
      <c r="B138" s="104" t="str">
        <f>IF('（別紙2-5）5月1日～5月31日'!B138="","",'（別紙2-5）5月1日～5月31日'!B138)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SUM('（別紙2-1）4月1日～4月30日'!D138:AG138,'（別紙2-5）5月1日～5月31日'!D138:AH138,'（別紙2-6）6月1日～6月30日'!D138:AG138,'（別紙2-7）7月1日～7月31日'!D138:AH138)</f>
        <v>0</v>
      </c>
      <c r="AK138" s="112" t="str">
        <f t="shared" si="3"/>
        <v/>
      </c>
      <c r="AL138" s="236" t="str">
        <f t="shared" si="4"/>
        <v/>
      </c>
      <c r="AM138" s="236"/>
    </row>
    <row r="139" spans="1:39" s="112" customFormat="1" ht="30" customHeight="1" x14ac:dyDescent="0.4">
      <c r="A139" s="64">
        <v>126</v>
      </c>
      <c r="B139" s="105" t="str">
        <f>IF('（別紙2-5）5月1日～5月31日'!B139="","",'（別紙2-5）5月1日～5月31日'!B139)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SUM('（別紙2-1）4月1日～4月30日'!D139:AG139,'（別紙2-5）5月1日～5月31日'!D139:AH139,'（別紙2-6）6月1日～6月30日'!D139:AG139,'（別紙2-7）7月1日～7月31日'!D139:AH139)</f>
        <v>0</v>
      </c>
      <c r="AK139" s="112" t="str">
        <f t="shared" si="3"/>
        <v/>
      </c>
      <c r="AL139" s="236" t="str">
        <f t="shared" si="4"/>
        <v/>
      </c>
      <c r="AM139" s="236"/>
    </row>
    <row r="140" spans="1:39" s="112" customFormat="1" ht="30" customHeight="1" x14ac:dyDescent="0.4">
      <c r="A140" s="35">
        <v>127</v>
      </c>
      <c r="B140" s="103" t="str">
        <f>IF('（別紙2-5）5月1日～5月31日'!B140="","",'（別紙2-5）5月1日～5月31日'!B140)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SUM('（別紙2-1）4月1日～4月30日'!D140:AG140,'（別紙2-5）5月1日～5月31日'!D140:AH140,'（別紙2-6）6月1日～6月30日'!D140:AG140,'（別紙2-7）7月1日～7月31日'!D140:AH140)</f>
        <v>0</v>
      </c>
      <c r="AK140" s="112" t="str">
        <f t="shared" si="3"/>
        <v/>
      </c>
      <c r="AL140" s="236" t="str">
        <f t="shared" si="4"/>
        <v/>
      </c>
      <c r="AM140" s="236"/>
    </row>
    <row r="141" spans="1:39" s="112" customFormat="1" ht="30" customHeight="1" x14ac:dyDescent="0.4">
      <c r="A141" s="35">
        <v>128</v>
      </c>
      <c r="B141" s="103" t="str">
        <f>IF('（別紙2-5）5月1日～5月31日'!B141="","",'（別紙2-5）5月1日～5月31日'!B141)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SUM('（別紙2-1）4月1日～4月30日'!D141:AG141,'（別紙2-5）5月1日～5月31日'!D141:AH141,'（別紙2-6）6月1日～6月30日'!D141:AG141,'（別紙2-7）7月1日～7月31日'!D141:AH141)</f>
        <v>0</v>
      </c>
      <c r="AK141" s="112" t="str">
        <f t="shared" si="3"/>
        <v/>
      </c>
      <c r="AL141" s="236" t="str">
        <f t="shared" si="4"/>
        <v/>
      </c>
      <c r="AM141" s="236"/>
    </row>
    <row r="142" spans="1:39" s="112" customFormat="1" ht="30" customHeight="1" x14ac:dyDescent="0.4">
      <c r="A142" s="35">
        <v>129</v>
      </c>
      <c r="B142" s="103" t="str">
        <f>IF('（別紙2-5）5月1日～5月31日'!B142="","",'（別紙2-5）5月1日～5月31日'!B142)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SUM('（別紙2-1）4月1日～4月30日'!D142:AG142,'（別紙2-5）5月1日～5月31日'!D142:AH142,'（別紙2-6）6月1日～6月30日'!D142:AG142,'（別紙2-7）7月1日～7月31日'!D142:AH142)</f>
        <v>0</v>
      </c>
      <c r="AK142" s="112" t="str">
        <f t="shared" si="3"/>
        <v/>
      </c>
      <c r="AL142" s="236" t="str">
        <f t="shared" si="4"/>
        <v/>
      </c>
      <c r="AM142" s="236"/>
    </row>
    <row r="143" spans="1:39" s="112" customFormat="1" ht="30" customHeight="1" thickBot="1" x14ac:dyDescent="0.45">
      <c r="A143" s="35">
        <v>130</v>
      </c>
      <c r="B143" s="104" t="str">
        <f>IF('（別紙2-5）5月1日～5月31日'!B143="","",'（別紙2-5）5月1日～5月31日'!B143)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SUM('（別紙2-1）4月1日～4月30日'!D143:AG143,'（別紙2-5）5月1日～5月31日'!D143:AH143,'（別紙2-6）6月1日～6月30日'!D143:AG143,'（別紙2-7）7月1日～7月31日'!D143:AH143)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IF('（別紙2-5）5月1日～5月31日'!B144="","",'（別紙2-5）5月1日～5月31日'!B144)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SUM('（別紙2-1）4月1日～4月30日'!D144:AG144,'（別紙2-5）5月1日～5月31日'!D144:AH144,'（別紙2-6）6月1日～6月30日'!D144:AG144,'（別紙2-7）7月1日～7月31日'!D144:AH144)</f>
        <v>0</v>
      </c>
      <c r="AK144" s="112" t="str">
        <f t="shared" si="5"/>
        <v/>
      </c>
      <c r="AL144" s="236" t="str">
        <f t="shared" si="6"/>
        <v/>
      </c>
      <c r="AM144" s="236"/>
    </row>
    <row r="145" spans="1:39" s="112" customFormat="1" ht="30" customHeight="1" x14ac:dyDescent="0.4">
      <c r="A145" s="35">
        <v>132</v>
      </c>
      <c r="B145" s="103" t="str">
        <f>IF('（別紙2-5）5月1日～5月31日'!B145="","",'（別紙2-5）5月1日～5月31日'!B145)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SUM('（別紙2-1）4月1日～4月30日'!D145:AG145,'（別紙2-5）5月1日～5月31日'!D145:AH145,'（別紙2-6）6月1日～6月30日'!D145:AG145,'（別紙2-7）7月1日～7月31日'!D145:AH145)</f>
        <v>0</v>
      </c>
      <c r="AK145" s="112" t="str">
        <f t="shared" si="5"/>
        <v/>
      </c>
      <c r="AL145" s="236" t="str">
        <f t="shared" si="6"/>
        <v/>
      </c>
      <c r="AM145" s="236"/>
    </row>
    <row r="146" spans="1:39" s="112" customFormat="1" ht="30" customHeight="1" x14ac:dyDescent="0.4">
      <c r="A146" s="35">
        <v>133</v>
      </c>
      <c r="B146" s="103" t="str">
        <f>IF('（別紙2-5）5月1日～5月31日'!B146="","",'（別紙2-5）5月1日～5月31日'!B146)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SUM('（別紙2-1）4月1日～4月30日'!D146:AG146,'（別紙2-5）5月1日～5月31日'!D146:AH146,'（別紙2-6）6月1日～6月30日'!D146:AG146,'（別紙2-7）7月1日～7月31日'!D146:AH146)</f>
        <v>0</v>
      </c>
      <c r="AK146" s="112" t="str">
        <f t="shared" si="5"/>
        <v/>
      </c>
      <c r="AL146" s="236" t="str">
        <f t="shared" si="6"/>
        <v/>
      </c>
      <c r="AM146" s="236"/>
    </row>
    <row r="147" spans="1:39" s="112" customFormat="1" ht="30" customHeight="1" x14ac:dyDescent="0.4">
      <c r="A147" s="35">
        <v>134</v>
      </c>
      <c r="B147" s="103" t="str">
        <f>IF('（別紙2-5）5月1日～5月31日'!B147="","",'（別紙2-5）5月1日～5月31日'!B147)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SUM('（別紙2-1）4月1日～4月30日'!D147:AG147,'（別紙2-5）5月1日～5月31日'!D147:AH147,'（別紙2-6）6月1日～6月30日'!D147:AG147,'（別紙2-7）7月1日～7月31日'!D147:AH147)</f>
        <v>0</v>
      </c>
      <c r="AK147" s="112" t="str">
        <f t="shared" si="5"/>
        <v/>
      </c>
      <c r="AL147" s="236" t="str">
        <f t="shared" si="6"/>
        <v/>
      </c>
      <c r="AM147" s="236"/>
    </row>
    <row r="148" spans="1:39" s="112" customFormat="1" ht="30" customHeight="1" thickBot="1" x14ac:dyDescent="0.45">
      <c r="A148" s="37">
        <v>135</v>
      </c>
      <c r="B148" s="104" t="str">
        <f>IF('（別紙2-5）5月1日～5月31日'!B148="","",'（別紙2-5）5月1日～5月31日'!B148)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SUM('（別紙2-1）4月1日～4月30日'!D148:AG148,'（別紙2-5）5月1日～5月31日'!D148:AH148,'（別紙2-6）6月1日～6月30日'!D148:AG148,'（別紙2-7）7月1日～7月31日'!D148:AH148)</f>
        <v>0</v>
      </c>
      <c r="AK148" s="112" t="str">
        <f t="shared" si="5"/>
        <v/>
      </c>
      <c r="AL148" s="236" t="str">
        <f t="shared" si="6"/>
        <v/>
      </c>
      <c r="AM148" s="236"/>
    </row>
    <row r="149" spans="1:39" s="112" customFormat="1" ht="30" customHeight="1" x14ac:dyDescent="0.4">
      <c r="A149" s="64">
        <v>136</v>
      </c>
      <c r="B149" s="105" t="str">
        <f>IF('（別紙2-5）5月1日～5月31日'!B149="","",'（別紙2-5）5月1日～5月31日'!B149)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SUM('（別紙2-1）4月1日～4月30日'!D149:AG149,'（別紙2-5）5月1日～5月31日'!D149:AH149,'（別紙2-6）6月1日～6月30日'!D149:AG149,'（別紙2-7）7月1日～7月31日'!D149:AH149)</f>
        <v>0</v>
      </c>
      <c r="AK149" s="112" t="str">
        <f t="shared" si="5"/>
        <v/>
      </c>
      <c r="AL149" s="236" t="str">
        <f t="shared" si="6"/>
        <v/>
      </c>
      <c r="AM149" s="236"/>
    </row>
    <row r="150" spans="1:39" s="112" customFormat="1" ht="30" customHeight="1" x14ac:dyDescent="0.4">
      <c r="A150" s="35">
        <v>137</v>
      </c>
      <c r="B150" s="103" t="str">
        <f>IF('（別紙2-5）5月1日～5月31日'!B150="","",'（別紙2-5）5月1日～5月31日'!B150)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SUM('（別紙2-1）4月1日～4月30日'!D150:AG150,'（別紙2-5）5月1日～5月31日'!D150:AH150,'（別紙2-6）6月1日～6月30日'!D150:AG150,'（別紙2-7）7月1日～7月31日'!D150:AH150)</f>
        <v>0</v>
      </c>
      <c r="AK150" s="112" t="str">
        <f t="shared" si="5"/>
        <v/>
      </c>
      <c r="AL150" s="236" t="str">
        <f t="shared" si="6"/>
        <v/>
      </c>
      <c r="AM150" s="236"/>
    </row>
    <row r="151" spans="1:39" s="112" customFormat="1" ht="30" customHeight="1" x14ac:dyDescent="0.4">
      <c r="A151" s="35">
        <v>138</v>
      </c>
      <c r="B151" s="103" t="str">
        <f>IF('（別紙2-5）5月1日～5月31日'!B151="","",'（別紙2-5）5月1日～5月31日'!B151)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SUM('（別紙2-1）4月1日～4月30日'!D151:AG151,'（別紙2-5）5月1日～5月31日'!D151:AH151,'（別紙2-6）6月1日～6月30日'!D151:AG151,'（別紙2-7）7月1日～7月31日'!D151:AH151)</f>
        <v>0</v>
      </c>
      <c r="AK151" s="112" t="str">
        <f t="shared" si="5"/>
        <v/>
      </c>
      <c r="AL151" s="236" t="str">
        <f t="shared" si="6"/>
        <v/>
      </c>
      <c r="AM151" s="236"/>
    </row>
    <row r="152" spans="1:39" s="112" customFormat="1" ht="30" customHeight="1" x14ac:dyDescent="0.4">
      <c r="A152" s="35">
        <v>139</v>
      </c>
      <c r="B152" s="103" t="str">
        <f>IF('（別紙2-5）5月1日～5月31日'!B152="","",'（別紙2-5）5月1日～5月31日'!B152)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SUM('（別紙2-1）4月1日～4月30日'!D152:AG152,'（別紙2-5）5月1日～5月31日'!D152:AH152,'（別紙2-6）6月1日～6月30日'!D152:AG152,'（別紙2-7）7月1日～7月31日'!D152:AH152)</f>
        <v>0</v>
      </c>
      <c r="AK152" s="112" t="str">
        <f t="shared" si="5"/>
        <v/>
      </c>
      <c r="AL152" s="236" t="str">
        <f t="shared" si="6"/>
        <v/>
      </c>
      <c r="AM152" s="236"/>
    </row>
    <row r="153" spans="1:39" s="112" customFormat="1" ht="30" customHeight="1" thickBot="1" x14ac:dyDescent="0.45">
      <c r="A153" s="35">
        <v>140</v>
      </c>
      <c r="B153" s="104" t="str">
        <f>IF('（別紙2-5）5月1日～5月31日'!B153="","",'（別紙2-5）5月1日～5月31日'!B153)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SUM('（別紙2-1）4月1日～4月30日'!D153:AG153,'（別紙2-5）5月1日～5月31日'!D153:AH153,'（別紙2-6）6月1日～6月30日'!D153:AG153,'（別紙2-7）7月1日～7月31日'!D153:AH153)</f>
        <v>0</v>
      </c>
      <c r="AK153" s="112" t="str">
        <f t="shared" si="5"/>
        <v/>
      </c>
      <c r="AL153" s="236" t="str">
        <f t="shared" si="6"/>
        <v/>
      </c>
      <c r="AM153" s="236"/>
    </row>
    <row r="154" spans="1:39" s="112" customFormat="1" ht="30" customHeight="1" x14ac:dyDescent="0.4">
      <c r="A154" s="71">
        <v>141</v>
      </c>
      <c r="B154" s="105" t="str">
        <f>IF('（別紙2-5）5月1日～5月31日'!B154="","",'（別紙2-5）5月1日～5月31日'!B154)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SUM('（別紙2-1）4月1日～4月30日'!D154:AG154,'（別紙2-5）5月1日～5月31日'!D154:AH154,'（別紙2-6）6月1日～6月30日'!D154:AG154,'（別紙2-7）7月1日～7月31日'!D154:AH154)</f>
        <v>0</v>
      </c>
      <c r="AK154" s="112" t="str">
        <f t="shared" si="5"/>
        <v/>
      </c>
      <c r="AL154" s="236" t="str">
        <f t="shared" si="6"/>
        <v/>
      </c>
      <c r="AM154" s="236"/>
    </row>
    <row r="155" spans="1:39" s="112" customFormat="1" ht="30" customHeight="1" x14ac:dyDescent="0.4">
      <c r="A155" s="35">
        <v>142</v>
      </c>
      <c r="B155" s="103" t="str">
        <f>IF('（別紙2-5）5月1日～5月31日'!B155="","",'（別紙2-5）5月1日～5月31日'!B155)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SUM('（別紙2-1）4月1日～4月30日'!D155:AG155,'（別紙2-5）5月1日～5月31日'!D155:AH155,'（別紙2-6）6月1日～6月30日'!D155:AG155,'（別紙2-7）7月1日～7月31日'!D155:AH155)</f>
        <v>0</v>
      </c>
      <c r="AK155" s="112" t="str">
        <f t="shared" si="5"/>
        <v/>
      </c>
      <c r="AL155" s="236" t="str">
        <f t="shared" si="6"/>
        <v/>
      </c>
      <c r="AM155" s="236"/>
    </row>
    <row r="156" spans="1:39" s="112" customFormat="1" ht="30" customHeight="1" x14ac:dyDescent="0.4">
      <c r="A156" s="35">
        <v>143</v>
      </c>
      <c r="B156" s="103" t="str">
        <f>IF('（別紙2-5）5月1日～5月31日'!B156="","",'（別紙2-5）5月1日～5月31日'!B156)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SUM('（別紙2-1）4月1日～4月30日'!D156:AG156,'（別紙2-5）5月1日～5月31日'!D156:AH156,'（別紙2-6）6月1日～6月30日'!D156:AG156,'（別紙2-7）7月1日～7月31日'!D156:AH156)</f>
        <v>0</v>
      </c>
      <c r="AK156" s="112" t="str">
        <f t="shared" si="5"/>
        <v/>
      </c>
      <c r="AL156" s="236" t="str">
        <f t="shared" si="6"/>
        <v/>
      </c>
      <c r="AM156" s="236"/>
    </row>
    <row r="157" spans="1:39" s="112" customFormat="1" ht="30" customHeight="1" x14ac:dyDescent="0.4">
      <c r="A157" s="35">
        <v>144</v>
      </c>
      <c r="B157" s="103" t="str">
        <f>IF('（別紙2-5）5月1日～5月31日'!B157="","",'（別紙2-5）5月1日～5月31日'!B157)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SUM('（別紙2-1）4月1日～4月30日'!D157:AG157,'（別紙2-5）5月1日～5月31日'!D157:AH157,'（別紙2-6）6月1日～6月30日'!D157:AG157,'（別紙2-7）7月1日～7月31日'!D157:AH157)</f>
        <v>0</v>
      </c>
      <c r="AK157" s="112" t="str">
        <f t="shared" si="5"/>
        <v/>
      </c>
      <c r="AL157" s="236" t="str">
        <f t="shared" si="6"/>
        <v/>
      </c>
      <c r="AM157" s="236"/>
    </row>
    <row r="158" spans="1:39" s="112" customFormat="1" ht="30" customHeight="1" thickBot="1" x14ac:dyDescent="0.45">
      <c r="A158" s="37">
        <v>145</v>
      </c>
      <c r="B158" s="106" t="str">
        <f>IF('（別紙2-5）5月1日～5月31日'!B158="","",'（別紙2-5）5月1日～5月31日'!B158)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SUM('（別紙2-1）4月1日～4月30日'!D158:AG158,'（別紙2-5）5月1日～5月31日'!D158:AH158,'（別紙2-6）6月1日～6月30日'!D158:AG158,'（別紙2-7）7月1日～7月31日'!D158:AH158)</f>
        <v>0</v>
      </c>
      <c r="AK158" s="112" t="str">
        <f t="shared" si="5"/>
        <v/>
      </c>
      <c r="AL158" s="236" t="str">
        <f t="shared" si="6"/>
        <v/>
      </c>
      <c r="AM158" s="236"/>
    </row>
    <row r="159" spans="1:39" s="112" customFormat="1" ht="30" customHeight="1" x14ac:dyDescent="0.4">
      <c r="A159" s="71">
        <v>146</v>
      </c>
      <c r="B159" s="105" t="str">
        <f>IF('（別紙2-5）5月1日～5月31日'!B159="","",'（別紙2-5）5月1日～5月31日'!B159)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SUM('（別紙2-1）4月1日～4月30日'!D159:AG159,'（別紙2-5）5月1日～5月31日'!D159:AH159,'（別紙2-6）6月1日～6月30日'!D159:AG159,'（別紙2-7）7月1日～7月31日'!D159:AH159)</f>
        <v>0</v>
      </c>
      <c r="AK159" s="112" t="str">
        <f t="shared" si="5"/>
        <v/>
      </c>
      <c r="AL159" s="236" t="str">
        <f t="shared" si="6"/>
        <v/>
      </c>
      <c r="AM159" s="236"/>
    </row>
    <row r="160" spans="1:39" s="112" customFormat="1" ht="30" customHeight="1" x14ac:dyDescent="0.4">
      <c r="A160" s="35">
        <v>147</v>
      </c>
      <c r="B160" s="103" t="str">
        <f>IF('（別紙2-5）5月1日～5月31日'!B160="","",'（別紙2-5）5月1日～5月31日'!B160)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SUM('（別紙2-1）4月1日～4月30日'!D160:AG160,'（別紙2-5）5月1日～5月31日'!D160:AH160,'（別紙2-6）6月1日～6月30日'!D160:AG160,'（別紙2-7）7月1日～7月31日'!D160:AH160)</f>
        <v>0</v>
      </c>
      <c r="AK160" s="112" t="str">
        <f t="shared" si="5"/>
        <v/>
      </c>
      <c r="AL160" s="236" t="str">
        <f t="shared" si="6"/>
        <v/>
      </c>
      <c r="AM160" s="236"/>
    </row>
    <row r="161" spans="1:40" s="112" customFormat="1" ht="30" customHeight="1" x14ac:dyDescent="0.4">
      <c r="A161" s="35">
        <v>148</v>
      </c>
      <c r="B161" s="103" t="str">
        <f>IF('（別紙2-5）5月1日～5月31日'!B161="","",'（別紙2-5）5月1日～5月31日'!B161)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SUM('（別紙2-1）4月1日～4月30日'!D161:AG161,'（別紙2-5）5月1日～5月31日'!D161:AH161,'（別紙2-6）6月1日～6月30日'!D161:AG161,'（別紙2-7）7月1日～7月31日'!D161:AH161)</f>
        <v>0</v>
      </c>
      <c r="AK161" s="112" t="str">
        <f t="shared" si="5"/>
        <v/>
      </c>
      <c r="AL161" s="236" t="str">
        <f t="shared" si="6"/>
        <v/>
      </c>
      <c r="AM161" s="236"/>
    </row>
    <row r="162" spans="1:40" s="112" customFormat="1" ht="30" customHeight="1" x14ac:dyDescent="0.4">
      <c r="A162" s="35">
        <v>149</v>
      </c>
      <c r="B162" s="103" t="str">
        <f>IF('（別紙2-5）5月1日～5月31日'!B162="","",'（別紙2-5）5月1日～5月31日'!B162)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SUM('（別紙2-1）4月1日～4月30日'!D162:AG162,'（別紙2-5）5月1日～5月31日'!D162:AH162,'（別紙2-6）6月1日～6月30日'!D162:AG162,'（別紙2-7）7月1日～7月31日'!D162:AH162)</f>
        <v>0</v>
      </c>
      <c r="AK162" s="112" t="str">
        <f t="shared" si="5"/>
        <v/>
      </c>
      <c r="AL162" s="236" t="str">
        <f t="shared" si="6"/>
        <v/>
      </c>
      <c r="AM162" s="236"/>
    </row>
    <row r="163" spans="1:40" s="112" customFormat="1" ht="30" customHeight="1" thickBot="1" x14ac:dyDescent="0.45">
      <c r="A163" s="37">
        <v>150</v>
      </c>
      <c r="B163" s="107" t="str">
        <f>IF('（別紙2-5）5月1日～5月31日'!B163="","",'（別紙2-5）5月1日～5月31日'!B163)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SUM('（別紙2-1）4月1日～4月30日'!D163:AG163,'（別紙2-5）5月1日～5月31日'!D163:AH163,'（別紙2-6）6月1日～6月30日'!D163:AG163,'（別紙2-7）7月1日～7月31日'!D163:AH163)</f>
        <v>0</v>
      </c>
      <c r="AK163" s="112" t="str">
        <f t="shared" si="5"/>
        <v/>
      </c>
      <c r="AL163" s="236" t="str">
        <f t="shared" si="6"/>
        <v/>
      </c>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12"/>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M165" s="113"/>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sheetProtection algorithmName="SHA-512" hashValue="Ol8WeZvoVlixpHIjcaCMRUmopqh43Rp1w6HRiH53vSKMCWZs9jmoG8cCDYPpK/DOa3L53E0cfUgv1/A/YYV8sg==" saltValue="4bNjtPjBtR/vUrmiGuAzvw==" spinCount="100000" sheet="1" objects="1" scenarios="1" selectLockedCell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D14:AH163">
    <cfRule type="cellIs" dxfId="88" priority="19" operator="equal">
      <formula>1</formula>
    </cfRule>
  </conditionalFormatting>
  <conditionalFormatting sqref="AC5:AI5">
    <cfRule type="expression" dxfId="87" priority="13">
      <formula>$AI$5&lt;&gt;""</formula>
    </cfRule>
  </conditionalFormatting>
  <conditionalFormatting sqref="U8:AI8">
    <cfRule type="expression" dxfId="86" priority="16">
      <formula>$AI$8&lt;&gt;""</formula>
    </cfRule>
  </conditionalFormatting>
  <conditionalFormatting sqref="AC6:AI6">
    <cfRule type="expression" dxfId="85" priority="14">
      <formula>$AI$6&lt;&gt;""</formula>
    </cfRule>
  </conditionalFormatting>
  <conditionalFormatting sqref="H6:O6">
    <cfRule type="expression" dxfId="84" priority="11">
      <formula>$H$6&lt;&gt;""</formula>
    </cfRule>
  </conditionalFormatting>
  <conditionalFormatting sqref="V7:AI7">
    <cfRule type="expression" dxfId="83" priority="15">
      <formula>$AI$7&lt;&gt;""</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xr:uid="{00000000-0002-0000-0400-000000000000}">
      <formula1>1</formula1>
    </dataValidation>
    <dataValidation allowBlank="1" showInputMessage="1" showErrorMessage="1" promptTitle="別紙1より施設種別を選択してください。" prompt="選択内容が自動で反映されます。" sqref="H5:R5" xr:uid="{00000000-0002-0000-0400-000001000000}"/>
    <dataValidation allowBlank="1" showInputMessage="1" showErrorMessage="1" promptTitle="利用者名は別紙2-1に記入してください。" prompt="記入内容が自動反映されます。" sqref="B14:B163" xr:uid="{00000000-0002-0000-0400-000002000000}"/>
    <dataValidation type="list" allowBlank="1" showInputMessage="1" showErrorMessage="1" sqref="C14:C163" xr:uid="{00000000-0002-0000-0400-000003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7606636A-96E4-466E-8F94-94A91349C571}">
            <xm:f>集計シート!$W14="×"</xm:f>
            <x14:dxf>
              <fill>
                <patternFill>
                  <bgColor rgb="FFFF0000"/>
                </patternFill>
              </fill>
            </x14:dxf>
          </x14:cfRule>
          <x14:cfRule type="expression" priority="5" id="{6024DBF3-C689-48B7-AE85-BC8B6D9128C2}">
            <xm:f>集計シート!$V14="×"</xm:f>
            <x14:dxf>
              <fill>
                <patternFill>
                  <bgColor rgb="FFFF0000"/>
                </patternFill>
              </fill>
            </x14:dxf>
          </x14:cfRule>
          <x14:cfRule type="expression" priority="6" id="{9AC0B82F-D95D-4ABE-97B7-B08C2336CE50}">
            <xm:f>集計シート!$U14="×"</xm:f>
            <x14:dxf>
              <fill>
                <patternFill>
                  <bgColor rgb="FFFF0000"/>
                </patternFill>
              </fill>
            </x14:dxf>
          </x14:cfRule>
          <xm:sqref>D14:AH163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170"/>
  <sheetViews>
    <sheetView view="pageBreakPreview" zoomScale="70" zoomScaleNormal="60" zoomScaleSheetLayoutView="70" workbookViewId="0">
      <selection activeCell="C14" sqref="C14"/>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170</v>
      </c>
    </row>
    <row r="2" spans="1:46"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5</v>
      </c>
    </row>
    <row r="5" spans="1:46"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372"/>
      <c r="S5" s="25" t="s">
        <v>60</v>
      </c>
      <c r="T5" s="25"/>
      <c r="U5" s="25"/>
      <c r="V5" s="25"/>
      <c r="W5" s="25"/>
      <c r="X5" s="25"/>
      <c r="Y5" s="25"/>
      <c r="Z5" s="25"/>
      <c r="AA5" s="25"/>
      <c r="AB5" s="25"/>
      <c r="AC5" s="25"/>
      <c r="AD5" s="25"/>
      <c r="AE5" s="25"/>
      <c r="AF5" s="25"/>
      <c r="AG5" s="25"/>
      <c r="AH5" s="25"/>
      <c r="AI5" s="77" t="str">
        <f>IF(COUNTIF(集計シート!$X$14:$X$163,"×")&gt;0,"利用者名は別紙2-2に入力してください。","")</f>
        <v/>
      </c>
      <c r="AK5" s="111" t="s">
        <v>12</v>
      </c>
      <c r="AM5" s="111">
        <v>200</v>
      </c>
      <c r="AN5" s="111">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4" t="s">
        <v>5</v>
      </c>
      <c r="D7" s="445"/>
      <c r="E7" s="446" t="s">
        <v>6</v>
      </c>
      <c r="F7" s="447"/>
      <c r="G7" s="447"/>
      <c r="H7" s="448" t="str">
        <f>IF(H5=AK4,AM4,IF(H5=AK5,AM5,""))</f>
        <v/>
      </c>
      <c r="I7" s="448"/>
      <c r="J7" s="449" t="s">
        <v>7</v>
      </c>
      <c r="K7" s="450"/>
      <c r="L7" s="451" t="s">
        <v>8</v>
      </c>
      <c r="M7" s="452"/>
      <c r="N7" s="452"/>
      <c r="O7" s="79" t="str">
        <f>IF(H5="大規模施設等（定員30人以上）",AN4,IF(H5="小規模施設等（定員29人以下）",AN5,""))</f>
        <v/>
      </c>
      <c r="P7" s="80" t="s">
        <v>9</v>
      </c>
      <c r="Q7" s="449" t="s">
        <v>10</v>
      </c>
      <c r="R7" s="450"/>
      <c r="T7" s="25"/>
      <c r="AI7" s="120" t="str">
        <f>IF(COUNTIF(集計シート!$V$14:$V$163,"×")&gt;0,"別紙1の4の要件を満たしていない場合は、療養日数が10日以内になるようにしてください。","")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K9" s="193"/>
      <c r="AL9" s="193"/>
      <c r="AM9" s="193"/>
    </row>
    <row r="10" spans="1:46" s="112" customFormat="1" ht="30" customHeight="1" x14ac:dyDescent="0.4">
      <c r="A10" s="41"/>
      <c r="B10" s="42"/>
      <c r="C10" s="43" t="s">
        <v>15</v>
      </c>
      <c r="D10" s="44">
        <v>8</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3"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4"/>
      <c r="AL11" s="236"/>
      <c r="AM11" s="236"/>
    </row>
    <row r="12" spans="1:46"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IF('（別紙2-5）5月1日～5月31日'!B14="","",'（別紙2-5）5月1日～5月31日'!B14)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SUM('（別紙2-1）4月1日～4月30日'!D14:AG14,'（別紙2-5）5月1日～5月31日'!D14:AH14,'（別紙2-6）6月1日～6月30日'!D14:AG14,'（別紙2-7）7月1日～7月31日'!D14:AH14,'（別紙2-8）8月1日～8月31日'!D14:AH14)</f>
        <v>0</v>
      </c>
      <c r="AK14" s="112" t="str">
        <f>IFERROR(MATCH(0,INDEX(0/($D14:$AH14&lt;&gt;""),),0),"")</f>
        <v/>
      </c>
      <c r="AL14" s="236" t="str">
        <f>IFERROR(MATCH(MAX($D14:$AH14)+1,$D14:$AH14,1),"")</f>
        <v/>
      </c>
      <c r="AM14" s="236"/>
    </row>
    <row r="15" spans="1:46" s="112" customFormat="1" ht="30" customHeight="1" x14ac:dyDescent="0.4">
      <c r="A15" s="33">
        <v>2</v>
      </c>
      <c r="B15" s="103" t="str">
        <f>IF('（別紙2-5）5月1日～5月31日'!B15="","",'（別紙2-5）5月1日～5月31日'!B15)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SUM('（別紙2-1）4月1日～4月30日'!D15:AG15,'（別紙2-5）5月1日～5月31日'!D15:AH15,'（別紙2-6）6月1日～6月30日'!D15:AG15,'（別紙2-7）7月1日～7月31日'!D15:AH15,'（別紙2-8）8月1日～8月31日'!D15:AH15)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IF('（別紙2-5）5月1日～5月31日'!B16="","",'（別紙2-5）5月1日～5月31日'!B16)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SUM('（別紙2-1）4月1日～4月30日'!D16:AG16,'（別紙2-5）5月1日～5月31日'!D16:AH16,'（別紙2-6）6月1日～6月30日'!D16:AG16,'（別紙2-7）7月1日～7月31日'!D16:AH16,'（別紙2-8）8月1日～8月31日'!D16:AH16)</f>
        <v>0</v>
      </c>
      <c r="AK16" s="112" t="str">
        <f t="shared" si="1"/>
        <v/>
      </c>
      <c r="AL16" s="236" t="str">
        <f t="shared" si="2"/>
        <v/>
      </c>
      <c r="AM16" s="236"/>
    </row>
    <row r="17" spans="1:39" s="112" customFormat="1" ht="30" customHeight="1" x14ac:dyDescent="0.4">
      <c r="A17" s="33">
        <v>4</v>
      </c>
      <c r="B17" s="103" t="str">
        <f>IF('（別紙2-5）5月1日～5月31日'!B17="","",'（別紙2-5）5月1日～5月31日'!B17)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SUM('（別紙2-1）4月1日～4月30日'!D17:AG17,'（別紙2-5）5月1日～5月31日'!D17:AH17,'（別紙2-6）6月1日～6月30日'!D17:AG17,'（別紙2-7）7月1日～7月31日'!D17:AH17,'（別紙2-8）8月1日～8月31日'!D17:AH17)</f>
        <v>0</v>
      </c>
      <c r="AK17" s="112" t="str">
        <f t="shared" si="1"/>
        <v/>
      </c>
      <c r="AL17" s="236" t="str">
        <f t="shared" si="2"/>
        <v/>
      </c>
      <c r="AM17" s="236"/>
    </row>
    <row r="18" spans="1:39" s="112" customFormat="1" ht="30" customHeight="1" thickBot="1" x14ac:dyDescent="0.45">
      <c r="A18" s="37">
        <v>5</v>
      </c>
      <c r="B18" s="104" t="str">
        <f>IF('（別紙2-5）5月1日～5月31日'!B18="","",'（別紙2-5）5月1日～5月31日'!B18)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SUM('（別紙2-1）4月1日～4月30日'!D18:AG18,'（別紙2-5）5月1日～5月31日'!D18:AH18,'（別紙2-6）6月1日～6月30日'!D18:AG18,'（別紙2-7）7月1日～7月31日'!D18:AH18,'（別紙2-8）8月1日～8月31日'!D18:AH18)</f>
        <v>0</v>
      </c>
      <c r="AK18" s="112" t="str">
        <f t="shared" si="1"/>
        <v/>
      </c>
      <c r="AL18" s="236" t="str">
        <f t="shared" si="2"/>
        <v/>
      </c>
      <c r="AM18" s="236"/>
    </row>
    <row r="19" spans="1:39" s="112" customFormat="1" ht="30" customHeight="1" x14ac:dyDescent="0.4">
      <c r="A19" s="60">
        <v>6</v>
      </c>
      <c r="B19" s="105" t="str">
        <f>IF('（別紙2-5）5月1日～5月31日'!B19="","",'（別紙2-5）5月1日～5月31日'!B19)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SUM('（別紙2-1）4月1日～4月30日'!D19:AG19,'（別紙2-5）5月1日～5月31日'!D19:AH19,'（別紙2-6）6月1日～6月30日'!D19:AG19,'（別紙2-7）7月1日～7月31日'!D19:AH19,'（別紙2-8）8月1日～8月31日'!D19:AH19)</f>
        <v>0</v>
      </c>
      <c r="AK19" s="112" t="str">
        <f t="shared" si="1"/>
        <v/>
      </c>
      <c r="AL19" s="236" t="str">
        <f t="shared" si="2"/>
        <v/>
      </c>
      <c r="AM19" s="236"/>
    </row>
    <row r="20" spans="1:39" s="112" customFormat="1" ht="30" customHeight="1" x14ac:dyDescent="0.4">
      <c r="A20" s="33">
        <v>7</v>
      </c>
      <c r="B20" s="103" t="str">
        <f>IF('（別紙2-5）5月1日～5月31日'!B20="","",'（別紙2-5）5月1日～5月31日'!B20)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SUM('（別紙2-1）4月1日～4月30日'!D20:AG20,'（別紙2-5）5月1日～5月31日'!D20:AH20,'（別紙2-6）6月1日～6月30日'!D20:AG20,'（別紙2-7）7月1日～7月31日'!D20:AH20,'（別紙2-8）8月1日～8月31日'!D20:AH20)</f>
        <v>0</v>
      </c>
      <c r="AK20" s="112" t="str">
        <f t="shared" si="1"/>
        <v/>
      </c>
      <c r="AL20" s="236" t="str">
        <f t="shared" si="2"/>
        <v/>
      </c>
      <c r="AM20" s="236"/>
    </row>
    <row r="21" spans="1:39" s="112" customFormat="1" ht="30" customHeight="1" x14ac:dyDescent="0.4">
      <c r="A21" s="33">
        <v>8</v>
      </c>
      <c r="B21" s="103" t="str">
        <f>IF('（別紙2-5）5月1日～5月31日'!B21="","",'（別紙2-5）5月1日～5月31日'!B21)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SUM('（別紙2-1）4月1日～4月30日'!D21:AG21,'（別紙2-5）5月1日～5月31日'!D21:AH21,'（別紙2-6）6月1日～6月30日'!D21:AG21,'（別紙2-7）7月1日～7月31日'!D21:AH21,'（別紙2-8）8月1日～8月31日'!D21:AH21)</f>
        <v>0</v>
      </c>
      <c r="AK21" s="112" t="str">
        <f t="shared" si="1"/>
        <v/>
      </c>
      <c r="AL21" s="236" t="str">
        <f t="shared" si="2"/>
        <v/>
      </c>
      <c r="AM21" s="236"/>
    </row>
    <row r="22" spans="1:39" s="112" customFormat="1" ht="30" customHeight="1" x14ac:dyDescent="0.4">
      <c r="A22" s="33">
        <v>9</v>
      </c>
      <c r="B22" s="103" t="str">
        <f>IF('（別紙2-5）5月1日～5月31日'!B22="","",'（別紙2-5）5月1日～5月31日'!B22)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SUM('（別紙2-1）4月1日～4月30日'!D22:AG22,'（別紙2-5）5月1日～5月31日'!D22:AH22,'（別紙2-6）6月1日～6月30日'!D22:AG22,'（別紙2-7）7月1日～7月31日'!D22:AH22,'（別紙2-8）8月1日～8月31日'!D22:AH22)</f>
        <v>0</v>
      </c>
      <c r="AK22" s="112" t="str">
        <f t="shared" si="1"/>
        <v/>
      </c>
      <c r="AL22" s="236" t="str">
        <f t="shared" si="2"/>
        <v/>
      </c>
      <c r="AM22" s="236"/>
    </row>
    <row r="23" spans="1:39" s="112" customFormat="1" ht="30" customHeight="1" thickBot="1" x14ac:dyDescent="0.45">
      <c r="A23" s="37">
        <v>10</v>
      </c>
      <c r="B23" s="104" t="str">
        <f>IF('（別紙2-5）5月1日～5月31日'!B23="","",'（別紙2-5）5月1日～5月31日'!B23)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SUM('（別紙2-1）4月1日～4月30日'!D23:AG23,'（別紙2-5）5月1日～5月31日'!D23:AH23,'（別紙2-6）6月1日～6月30日'!D23:AG23,'（別紙2-7）7月1日～7月31日'!D23:AH23,'（別紙2-8）8月1日～8月31日'!D23:AH23)</f>
        <v>0</v>
      </c>
      <c r="AK23" s="112" t="str">
        <f t="shared" si="1"/>
        <v/>
      </c>
      <c r="AL23" s="236" t="str">
        <f t="shared" si="2"/>
        <v/>
      </c>
      <c r="AM23" s="236"/>
    </row>
    <row r="24" spans="1:39" s="112" customFormat="1" ht="30" customHeight="1" x14ac:dyDescent="0.4">
      <c r="A24" s="60">
        <v>11</v>
      </c>
      <c r="B24" s="105" t="str">
        <f>IF('（別紙2-5）5月1日～5月31日'!B24="","",'（別紙2-5）5月1日～5月31日'!B24)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SUM('（別紙2-1）4月1日～4月30日'!D24:AG24,'（別紙2-5）5月1日～5月31日'!D24:AH24,'（別紙2-6）6月1日～6月30日'!D24:AG24,'（別紙2-7）7月1日～7月31日'!D24:AH24,'（別紙2-8）8月1日～8月31日'!D24:AH24)</f>
        <v>0</v>
      </c>
      <c r="AK24" s="112" t="str">
        <f t="shared" si="1"/>
        <v/>
      </c>
      <c r="AL24" s="236" t="str">
        <f t="shared" si="2"/>
        <v/>
      </c>
      <c r="AM24" s="236"/>
    </row>
    <row r="25" spans="1:39" s="112" customFormat="1" ht="30" customHeight="1" x14ac:dyDescent="0.4">
      <c r="A25" s="33">
        <v>12</v>
      </c>
      <c r="B25" s="103" t="str">
        <f>IF('（別紙2-5）5月1日～5月31日'!B25="","",'（別紙2-5）5月1日～5月31日'!B25)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SUM('（別紙2-1）4月1日～4月30日'!D25:AG25,'（別紙2-5）5月1日～5月31日'!D25:AH25,'（別紙2-6）6月1日～6月30日'!D25:AG25,'（別紙2-7）7月1日～7月31日'!D25:AH25,'（別紙2-8）8月1日～8月31日'!D25:AH25)</f>
        <v>0</v>
      </c>
      <c r="AK25" s="112" t="str">
        <f t="shared" si="1"/>
        <v/>
      </c>
      <c r="AL25" s="236" t="str">
        <f t="shared" si="2"/>
        <v/>
      </c>
      <c r="AM25" s="236"/>
    </row>
    <row r="26" spans="1:39" s="112" customFormat="1" ht="30" customHeight="1" x14ac:dyDescent="0.4">
      <c r="A26" s="33">
        <v>13</v>
      </c>
      <c r="B26" s="103" t="str">
        <f>IF('（別紙2-5）5月1日～5月31日'!B26="","",'（別紙2-5）5月1日～5月31日'!B26)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SUM('（別紙2-1）4月1日～4月30日'!D26:AG26,'（別紙2-5）5月1日～5月31日'!D26:AH26,'（別紙2-6）6月1日～6月30日'!D26:AG26,'（別紙2-7）7月1日～7月31日'!D26:AH26,'（別紙2-8）8月1日～8月31日'!D26:AH26)</f>
        <v>0</v>
      </c>
      <c r="AK26" s="112" t="str">
        <f t="shared" si="1"/>
        <v/>
      </c>
      <c r="AL26" s="236" t="str">
        <f t="shared" si="2"/>
        <v/>
      </c>
      <c r="AM26" s="236"/>
    </row>
    <row r="27" spans="1:39" s="112" customFormat="1" ht="30" customHeight="1" x14ac:dyDescent="0.4">
      <c r="A27" s="33">
        <v>14</v>
      </c>
      <c r="B27" s="103" t="str">
        <f>IF('（別紙2-5）5月1日～5月31日'!B27="","",'（別紙2-5）5月1日～5月31日'!B27)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SUM('（別紙2-1）4月1日～4月30日'!D27:AG27,'（別紙2-5）5月1日～5月31日'!D27:AH27,'（別紙2-6）6月1日～6月30日'!D27:AG27,'（別紙2-7）7月1日～7月31日'!D27:AH27,'（別紙2-8）8月1日～8月31日'!D27:AH27)</f>
        <v>0</v>
      </c>
      <c r="AK27" s="112" t="str">
        <f t="shared" si="1"/>
        <v/>
      </c>
      <c r="AL27" s="236" t="str">
        <f t="shared" si="2"/>
        <v/>
      </c>
      <c r="AM27" s="236"/>
    </row>
    <row r="28" spans="1:39" s="112" customFormat="1" ht="30" customHeight="1" thickBot="1" x14ac:dyDescent="0.45">
      <c r="A28" s="37">
        <v>15</v>
      </c>
      <c r="B28" s="104" t="str">
        <f>IF('（別紙2-5）5月1日～5月31日'!B28="","",'（別紙2-5）5月1日～5月31日'!B28)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SUM('（別紙2-1）4月1日～4月30日'!D28:AG28,'（別紙2-5）5月1日～5月31日'!D28:AH28,'（別紙2-6）6月1日～6月30日'!D28:AG28,'（別紙2-7）7月1日～7月31日'!D28:AH28,'（別紙2-8）8月1日～8月31日'!D28:AH28)</f>
        <v>0</v>
      </c>
      <c r="AK28" s="112" t="str">
        <f t="shared" si="1"/>
        <v/>
      </c>
      <c r="AL28" s="236" t="str">
        <f t="shared" si="2"/>
        <v/>
      </c>
      <c r="AM28" s="236"/>
    </row>
    <row r="29" spans="1:39" s="112" customFormat="1" ht="30" customHeight="1" x14ac:dyDescent="0.4">
      <c r="A29" s="60">
        <v>16</v>
      </c>
      <c r="B29" s="105" t="str">
        <f>IF('（別紙2-5）5月1日～5月31日'!B29="","",'（別紙2-5）5月1日～5月31日'!B29)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SUM('（別紙2-1）4月1日～4月30日'!D29:AG29,'（別紙2-5）5月1日～5月31日'!D29:AH29,'（別紙2-6）6月1日～6月30日'!D29:AG29,'（別紙2-7）7月1日～7月31日'!D29:AH29,'（別紙2-8）8月1日～8月31日'!D29:AH29)</f>
        <v>0</v>
      </c>
      <c r="AK29" s="112" t="str">
        <f t="shared" si="1"/>
        <v/>
      </c>
      <c r="AL29" s="236" t="str">
        <f t="shared" si="2"/>
        <v/>
      </c>
      <c r="AM29" s="236"/>
    </row>
    <row r="30" spans="1:39" s="112" customFormat="1" ht="30" customHeight="1" x14ac:dyDescent="0.4">
      <c r="A30" s="33">
        <v>17</v>
      </c>
      <c r="B30" s="103" t="str">
        <f>IF('（別紙2-5）5月1日～5月31日'!B30="","",'（別紙2-5）5月1日～5月31日'!B30)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SUM('（別紙2-1）4月1日～4月30日'!D30:AG30,'（別紙2-5）5月1日～5月31日'!D30:AH30,'（別紙2-6）6月1日～6月30日'!D30:AG30,'（別紙2-7）7月1日～7月31日'!D30:AH30,'（別紙2-8）8月1日～8月31日'!D30:AH30)</f>
        <v>0</v>
      </c>
      <c r="AK30" s="112" t="str">
        <f t="shared" si="1"/>
        <v/>
      </c>
      <c r="AL30" s="236" t="str">
        <f t="shared" si="2"/>
        <v/>
      </c>
      <c r="AM30" s="236"/>
    </row>
    <row r="31" spans="1:39" s="112" customFormat="1" ht="30" customHeight="1" x14ac:dyDescent="0.4">
      <c r="A31" s="33">
        <v>18</v>
      </c>
      <c r="B31" s="103" t="str">
        <f>IF('（別紙2-5）5月1日～5月31日'!B31="","",'（別紙2-5）5月1日～5月31日'!B31)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SUM('（別紙2-1）4月1日～4月30日'!D31:AG31,'（別紙2-5）5月1日～5月31日'!D31:AH31,'（別紙2-6）6月1日～6月30日'!D31:AG31,'（別紙2-7）7月1日～7月31日'!D31:AH31,'（別紙2-8）8月1日～8月31日'!D31:AH31)</f>
        <v>0</v>
      </c>
      <c r="AK31" s="112" t="str">
        <f t="shared" si="1"/>
        <v/>
      </c>
      <c r="AL31" s="236" t="str">
        <f t="shared" si="2"/>
        <v/>
      </c>
      <c r="AM31" s="236"/>
    </row>
    <row r="32" spans="1:39" s="112" customFormat="1" ht="30" customHeight="1" x14ac:dyDescent="0.4">
      <c r="A32" s="33">
        <v>19</v>
      </c>
      <c r="B32" s="103" t="str">
        <f>IF('（別紙2-5）5月1日～5月31日'!B32="","",'（別紙2-5）5月1日～5月31日'!B32)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SUM('（別紙2-1）4月1日～4月30日'!D32:AG32,'（別紙2-5）5月1日～5月31日'!D32:AH32,'（別紙2-6）6月1日～6月30日'!D32:AG32,'（別紙2-7）7月1日～7月31日'!D32:AH32,'（別紙2-8）8月1日～8月31日'!D32:AH32)</f>
        <v>0</v>
      </c>
      <c r="AK32" s="112" t="str">
        <f t="shared" si="1"/>
        <v/>
      </c>
      <c r="AL32" s="236" t="str">
        <f t="shared" si="2"/>
        <v/>
      </c>
      <c r="AM32" s="236"/>
    </row>
    <row r="33" spans="1:46" s="112" customFormat="1" ht="30" customHeight="1" thickBot="1" x14ac:dyDescent="0.45">
      <c r="A33" s="37">
        <v>20</v>
      </c>
      <c r="B33" s="104" t="str">
        <f>IF('（別紙2-5）5月1日～5月31日'!B33="","",'（別紙2-5）5月1日～5月31日'!B33)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SUM('（別紙2-1）4月1日～4月30日'!D33:AG33,'（別紙2-5）5月1日～5月31日'!D33:AH33,'（別紙2-6）6月1日～6月30日'!D33:AG33,'（別紙2-7）7月1日～7月31日'!D33:AH33,'（別紙2-8）8月1日～8月31日'!D33:AH33)</f>
        <v>0</v>
      </c>
      <c r="AK33" s="112" t="str">
        <f t="shared" si="1"/>
        <v/>
      </c>
      <c r="AL33" s="236" t="str">
        <f t="shared" si="2"/>
        <v/>
      </c>
      <c r="AM33" s="236"/>
    </row>
    <row r="34" spans="1:46" s="112" customFormat="1" ht="30" customHeight="1" x14ac:dyDescent="0.4">
      <c r="A34" s="60">
        <v>21</v>
      </c>
      <c r="B34" s="105" t="str">
        <f>IF('（別紙2-5）5月1日～5月31日'!B34="","",'（別紙2-5）5月1日～5月31日'!B34)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SUM('（別紙2-1）4月1日～4月30日'!D34:AG34,'（別紙2-5）5月1日～5月31日'!D34:AH34,'（別紙2-6）6月1日～6月30日'!D34:AG34,'（別紙2-7）7月1日～7月31日'!D34:AH34,'（別紙2-8）8月1日～8月31日'!D34:AH34)</f>
        <v>0</v>
      </c>
      <c r="AK34" s="112" t="str">
        <f t="shared" si="1"/>
        <v/>
      </c>
      <c r="AL34" s="236" t="str">
        <f t="shared" si="2"/>
        <v/>
      </c>
      <c r="AM34" s="236"/>
    </row>
    <row r="35" spans="1:46" s="112" customFormat="1" ht="30" customHeight="1" x14ac:dyDescent="0.4">
      <c r="A35" s="33">
        <v>22</v>
      </c>
      <c r="B35" s="103" t="str">
        <f>IF('（別紙2-5）5月1日～5月31日'!B35="","",'（別紙2-5）5月1日～5月31日'!B35)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SUM('（別紙2-1）4月1日～4月30日'!D35:AG35,'（別紙2-5）5月1日～5月31日'!D35:AH35,'（別紙2-6）6月1日～6月30日'!D35:AG35,'（別紙2-7）7月1日～7月31日'!D35:AH35,'（別紙2-8）8月1日～8月31日'!D35:AH35)</f>
        <v>0</v>
      </c>
      <c r="AK35" s="112" t="str">
        <f t="shared" si="1"/>
        <v/>
      </c>
      <c r="AL35" s="236" t="str">
        <f t="shared" si="2"/>
        <v/>
      </c>
      <c r="AM35" s="236"/>
    </row>
    <row r="36" spans="1:46" s="112" customFormat="1" ht="30" customHeight="1" x14ac:dyDescent="0.4">
      <c r="A36" s="33">
        <v>23</v>
      </c>
      <c r="B36" s="103" t="str">
        <f>IF('（別紙2-5）5月1日～5月31日'!B36="","",'（別紙2-5）5月1日～5月31日'!B36)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SUM('（別紙2-1）4月1日～4月30日'!D36:AG36,'（別紙2-5）5月1日～5月31日'!D36:AH36,'（別紙2-6）6月1日～6月30日'!D36:AG36,'（別紙2-7）7月1日～7月31日'!D36:AH36,'（別紙2-8）8月1日～8月31日'!D36:AH36)</f>
        <v>0</v>
      </c>
      <c r="AK36" s="112" t="str">
        <f t="shared" si="1"/>
        <v/>
      </c>
      <c r="AL36" s="236" t="str">
        <f t="shared" si="2"/>
        <v/>
      </c>
      <c r="AM36" s="236"/>
    </row>
    <row r="37" spans="1:46" s="112" customFormat="1" ht="30" customHeight="1" x14ac:dyDescent="0.4">
      <c r="A37" s="33">
        <v>24</v>
      </c>
      <c r="B37" s="103" t="str">
        <f>IF('（別紙2-5）5月1日～5月31日'!B37="","",'（別紙2-5）5月1日～5月31日'!B37)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SUM('（別紙2-1）4月1日～4月30日'!D37:AG37,'（別紙2-5）5月1日～5月31日'!D37:AH37,'（別紙2-6）6月1日～6月30日'!D37:AG37,'（別紙2-7）7月1日～7月31日'!D37:AH37,'（別紙2-8）8月1日～8月31日'!D37:AH37)</f>
        <v>0</v>
      </c>
      <c r="AK37" s="112" t="str">
        <f t="shared" si="1"/>
        <v/>
      </c>
      <c r="AL37" s="236" t="str">
        <f t="shared" si="2"/>
        <v/>
      </c>
      <c r="AM37" s="236"/>
    </row>
    <row r="38" spans="1:46" ht="30" customHeight="1" thickBot="1" x14ac:dyDescent="0.3">
      <c r="A38" s="37">
        <v>25</v>
      </c>
      <c r="B38" s="104" t="str">
        <f>IF('（別紙2-5）5月1日～5月31日'!B38="","",'（別紙2-5）5月1日～5月31日'!B38)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SUM('（別紙2-1）4月1日～4月30日'!D38:AG38,'（別紙2-5）5月1日～5月31日'!D38:AH38,'（別紙2-6）6月1日～6月30日'!D38:AG38,'（別紙2-7）7月1日～7月31日'!D38:AH38,'（別紙2-8）8月1日～8月31日'!D38:AH38)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105" t="str">
        <f>IF('（別紙2-5）5月1日～5月31日'!B39="","",'（別紙2-5）5月1日～5月31日'!B39)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SUM('（別紙2-1）4月1日～4月30日'!D39:AG39,'（別紙2-5）5月1日～5月31日'!D39:AH39,'（別紙2-6）6月1日～6月30日'!D39:AG39,'（別紙2-7）7月1日～7月31日'!D39:AH39,'（別紙2-8）8月1日～8月31日'!D39:AH39)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IF('（別紙2-5）5月1日～5月31日'!B40="","",'（別紙2-5）5月1日～5月31日'!B40)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SUM('（別紙2-1）4月1日～4月30日'!D40:AG40,'（別紙2-5）5月1日～5月31日'!D40:AH40,'（別紙2-6）6月1日～6月30日'!D40:AG40,'（別紙2-7）7月1日～7月31日'!D40:AH40,'（別紙2-8）8月1日～8月31日'!D40:AH40)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IF('（別紙2-5）5月1日～5月31日'!B41="","",'（別紙2-5）5月1日～5月31日'!B41)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SUM('（別紙2-1）4月1日～4月30日'!D41:AG41,'（別紙2-5）5月1日～5月31日'!D41:AH41,'（別紙2-6）6月1日～6月30日'!D41:AG41,'（別紙2-7）7月1日～7月31日'!D41:AH41,'（別紙2-8）8月1日～8月31日'!D41:AH41)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IF('（別紙2-5）5月1日～5月31日'!B42="","",'（別紙2-5）5月1日～5月31日'!B42)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SUM('（別紙2-1）4月1日～4月30日'!D42:AG42,'（別紙2-5）5月1日～5月31日'!D42:AH42,'（別紙2-6）6月1日～6月30日'!D42:AG42,'（別紙2-7）7月1日～7月31日'!D42:AH42,'（別紙2-8）8月1日～8月31日'!D42:AH42)</f>
        <v>0</v>
      </c>
      <c r="AK42" s="112" t="str">
        <f t="shared" si="1"/>
        <v/>
      </c>
      <c r="AL42" s="236" t="str">
        <f t="shared" si="2"/>
        <v/>
      </c>
      <c r="AM42" s="236"/>
    </row>
    <row r="43" spans="1:46" s="112" customFormat="1" ht="30" customHeight="1" thickBot="1" x14ac:dyDescent="0.45">
      <c r="A43" s="35">
        <v>30</v>
      </c>
      <c r="B43" s="104" t="str">
        <f>IF('（別紙2-5）5月1日～5月31日'!B43="","",'（別紙2-5）5月1日～5月31日'!B43)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SUM('（別紙2-1）4月1日～4月30日'!D43:AG43,'（別紙2-5）5月1日～5月31日'!D43:AH43,'（別紙2-6）6月1日～6月30日'!D43:AG43,'（別紙2-7）7月1日～7月31日'!D43:AH43,'（別紙2-8）8月1日～8月31日'!D43:AH43)</f>
        <v>0</v>
      </c>
      <c r="AK43" s="112" t="str">
        <f t="shared" si="1"/>
        <v/>
      </c>
      <c r="AL43" s="236" t="str">
        <f t="shared" si="2"/>
        <v/>
      </c>
      <c r="AM43" s="236"/>
    </row>
    <row r="44" spans="1:46" s="112" customFormat="1" ht="30" customHeight="1" x14ac:dyDescent="0.4">
      <c r="A44" s="71">
        <v>31</v>
      </c>
      <c r="B44" s="105" t="str">
        <f>IF('（別紙2-5）5月1日～5月31日'!B44="","",'（別紙2-5）5月1日～5月31日'!B44)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SUM('（別紙2-1）4月1日～4月30日'!D44:AG44,'（別紙2-5）5月1日～5月31日'!D44:AH44,'（別紙2-6）6月1日～6月30日'!D44:AG44,'（別紙2-7）7月1日～7月31日'!D44:AH44,'（別紙2-8）8月1日～8月31日'!D44:AH44)</f>
        <v>0</v>
      </c>
      <c r="AK44" s="112" t="str">
        <f t="shared" si="1"/>
        <v/>
      </c>
      <c r="AL44" s="236" t="str">
        <f t="shared" si="2"/>
        <v/>
      </c>
      <c r="AM44" s="236"/>
    </row>
    <row r="45" spans="1:46" s="112" customFormat="1" ht="30" customHeight="1" x14ac:dyDescent="0.4">
      <c r="A45" s="35">
        <v>32</v>
      </c>
      <c r="B45" s="103" t="str">
        <f>IF('（別紙2-5）5月1日～5月31日'!B45="","",'（別紙2-5）5月1日～5月31日'!B45)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SUM('（別紙2-1）4月1日～4月30日'!D45:AG45,'（別紙2-5）5月1日～5月31日'!D45:AH45,'（別紙2-6）6月1日～6月30日'!D45:AG45,'（別紙2-7）7月1日～7月31日'!D45:AH45,'（別紙2-8）8月1日～8月31日'!D45:AH45)</f>
        <v>0</v>
      </c>
      <c r="AK45" s="112" t="str">
        <f t="shared" si="1"/>
        <v/>
      </c>
      <c r="AL45" s="236" t="str">
        <f t="shared" si="2"/>
        <v/>
      </c>
      <c r="AM45" s="236"/>
    </row>
    <row r="46" spans="1:46" s="112" customFormat="1" ht="30" customHeight="1" x14ac:dyDescent="0.4">
      <c r="A46" s="35">
        <v>33</v>
      </c>
      <c r="B46" s="103" t="str">
        <f>IF('（別紙2-5）5月1日～5月31日'!B46="","",'（別紙2-5）5月1日～5月31日'!B46)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SUM('（別紙2-1）4月1日～4月30日'!D46:AG46,'（別紙2-5）5月1日～5月31日'!D46:AH46,'（別紙2-6）6月1日～6月30日'!D46:AG46,'（別紙2-7）7月1日～7月31日'!D46:AH46,'（別紙2-8）8月1日～8月31日'!D46:AH46)</f>
        <v>0</v>
      </c>
      <c r="AK46" s="112" t="str">
        <f t="shared" si="1"/>
        <v/>
      </c>
      <c r="AL46" s="236" t="str">
        <f t="shared" si="2"/>
        <v/>
      </c>
      <c r="AM46" s="236"/>
    </row>
    <row r="47" spans="1:46" s="112" customFormat="1" ht="30" customHeight="1" x14ac:dyDescent="0.4">
      <c r="A47" s="35">
        <v>34</v>
      </c>
      <c r="B47" s="103" t="str">
        <f>IF('（別紙2-5）5月1日～5月31日'!B47="","",'（別紙2-5）5月1日～5月31日'!B47)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SUM('（別紙2-1）4月1日～4月30日'!D47:AG47,'（別紙2-5）5月1日～5月31日'!D47:AH47,'（別紙2-6）6月1日～6月30日'!D47:AG47,'（別紙2-7）7月1日～7月31日'!D47:AH47,'（別紙2-8）8月1日～8月31日'!D47:AH47)</f>
        <v>0</v>
      </c>
      <c r="AK47" s="112" t="str">
        <f t="shared" si="1"/>
        <v/>
      </c>
      <c r="AL47" s="236" t="str">
        <f t="shared" si="2"/>
        <v/>
      </c>
      <c r="AM47" s="236"/>
    </row>
    <row r="48" spans="1:46" s="112" customFormat="1" ht="30" customHeight="1" thickBot="1" x14ac:dyDescent="0.45">
      <c r="A48" s="37">
        <v>35</v>
      </c>
      <c r="B48" s="104" t="str">
        <f>IF('（別紙2-5）5月1日～5月31日'!B48="","",'（別紙2-5）5月1日～5月31日'!B48)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SUM('（別紙2-1）4月1日～4月30日'!D48:AG48,'（別紙2-5）5月1日～5月31日'!D48:AH48,'（別紙2-6）6月1日～6月30日'!D48:AG48,'（別紙2-7）7月1日～7月31日'!D48:AH48,'（別紙2-8）8月1日～8月31日'!D48:AH48)</f>
        <v>0</v>
      </c>
      <c r="AK48" s="112" t="str">
        <f t="shared" si="1"/>
        <v/>
      </c>
      <c r="AL48" s="236" t="str">
        <f t="shared" si="2"/>
        <v/>
      </c>
      <c r="AM48" s="236"/>
    </row>
    <row r="49" spans="1:39" s="112" customFormat="1" ht="30" customHeight="1" x14ac:dyDescent="0.4">
      <c r="A49" s="64">
        <v>36</v>
      </c>
      <c r="B49" s="105" t="str">
        <f>IF('（別紙2-5）5月1日～5月31日'!B49="","",'（別紙2-5）5月1日～5月31日'!B49)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SUM('（別紙2-1）4月1日～4月30日'!D49:AG49,'（別紙2-5）5月1日～5月31日'!D49:AH49,'（別紙2-6）6月1日～6月30日'!D49:AG49,'（別紙2-7）7月1日～7月31日'!D49:AH49,'（別紙2-8）8月1日～8月31日'!D49:AH49)</f>
        <v>0</v>
      </c>
      <c r="AK49" s="112" t="str">
        <f t="shared" si="1"/>
        <v/>
      </c>
      <c r="AL49" s="236" t="str">
        <f t="shared" si="2"/>
        <v/>
      </c>
      <c r="AM49" s="236"/>
    </row>
    <row r="50" spans="1:39" s="112" customFormat="1" ht="30" customHeight="1" x14ac:dyDescent="0.4">
      <c r="A50" s="35">
        <v>37</v>
      </c>
      <c r="B50" s="103" t="str">
        <f>IF('（別紙2-5）5月1日～5月31日'!B50="","",'（別紙2-5）5月1日～5月31日'!B50)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SUM('（別紙2-1）4月1日～4月30日'!D50:AG50,'（別紙2-5）5月1日～5月31日'!D50:AH50,'（別紙2-6）6月1日～6月30日'!D50:AG50,'（別紙2-7）7月1日～7月31日'!D50:AH50,'（別紙2-8）8月1日～8月31日'!D50:AH50)</f>
        <v>0</v>
      </c>
      <c r="AK50" s="112" t="str">
        <f t="shared" si="1"/>
        <v/>
      </c>
      <c r="AL50" s="236" t="str">
        <f t="shared" si="2"/>
        <v/>
      </c>
      <c r="AM50" s="236"/>
    </row>
    <row r="51" spans="1:39" s="112" customFormat="1" ht="30" customHeight="1" x14ac:dyDescent="0.4">
      <c r="A51" s="35">
        <v>38</v>
      </c>
      <c r="B51" s="103" t="str">
        <f>IF('（別紙2-5）5月1日～5月31日'!B51="","",'（別紙2-5）5月1日～5月31日'!B51)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SUM('（別紙2-1）4月1日～4月30日'!D51:AG51,'（別紙2-5）5月1日～5月31日'!D51:AH51,'（別紙2-6）6月1日～6月30日'!D51:AG51,'（別紙2-7）7月1日～7月31日'!D51:AH51,'（別紙2-8）8月1日～8月31日'!D51:AH51)</f>
        <v>0</v>
      </c>
      <c r="AK51" s="112" t="str">
        <f t="shared" si="1"/>
        <v/>
      </c>
      <c r="AL51" s="236" t="str">
        <f t="shared" si="2"/>
        <v/>
      </c>
      <c r="AM51" s="236"/>
    </row>
    <row r="52" spans="1:39" s="112" customFormat="1" ht="30" customHeight="1" x14ac:dyDescent="0.4">
      <c r="A52" s="35">
        <v>39</v>
      </c>
      <c r="B52" s="103" t="str">
        <f>IF('（別紙2-5）5月1日～5月31日'!B52="","",'（別紙2-5）5月1日～5月31日'!B52)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SUM('（別紙2-1）4月1日～4月30日'!D52:AG52,'（別紙2-5）5月1日～5月31日'!D52:AH52,'（別紙2-6）6月1日～6月30日'!D52:AG52,'（別紙2-7）7月1日～7月31日'!D52:AH52,'（別紙2-8）8月1日～8月31日'!D52:AH52)</f>
        <v>0</v>
      </c>
      <c r="AK52" s="112" t="str">
        <f t="shared" si="1"/>
        <v/>
      </c>
      <c r="AL52" s="236" t="str">
        <f t="shared" si="2"/>
        <v/>
      </c>
      <c r="AM52" s="236"/>
    </row>
    <row r="53" spans="1:39" s="112" customFormat="1" ht="30" customHeight="1" thickBot="1" x14ac:dyDescent="0.45">
      <c r="A53" s="35">
        <v>40</v>
      </c>
      <c r="B53" s="104" t="str">
        <f>IF('（別紙2-5）5月1日～5月31日'!B53="","",'（別紙2-5）5月1日～5月31日'!B53)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SUM('（別紙2-1）4月1日～4月30日'!D53:AG53,'（別紙2-5）5月1日～5月31日'!D53:AH53,'（別紙2-6）6月1日～6月30日'!D53:AG53,'（別紙2-7）7月1日～7月31日'!D53:AH53,'（別紙2-8）8月1日～8月31日'!D53:AH53)</f>
        <v>0</v>
      </c>
      <c r="AK53" s="112" t="str">
        <f t="shared" si="1"/>
        <v/>
      </c>
      <c r="AL53" s="236" t="str">
        <f t="shared" si="2"/>
        <v/>
      </c>
      <c r="AM53" s="236"/>
    </row>
    <row r="54" spans="1:39" s="112" customFormat="1" ht="30" customHeight="1" x14ac:dyDescent="0.4">
      <c r="A54" s="71">
        <v>41</v>
      </c>
      <c r="B54" s="105" t="str">
        <f>IF('（別紙2-5）5月1日～5月31日'!B54="","",'（別紙2-5）5月1日～5月31日'!B54)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SUM('（別紙2-1）4月1日～4月30日'!D54:AG54,'（別紙2-5）5月1日～5月31日'!D54:AH54,'（別紙2-6）6月1日～6月30日'!D54:AG54,'（別紙2-7）7月1日～7月31日'!D54:AH54,'（別紙2-8）8月1日～8月31日'!D54:AH54)</f>
        <v>0</v>
      </c>
      <c r="AK54" s="112" t="str">
        <f t="shared" si="1"/>
        <v/>
      </c>
      <c r="AL54" s="236" t="str">
        <f t="shared" si="2"/>
        <v/>
      </c>
      <c r="AM54" s="236"/>
    </row>
    <row r="55" spans="1:39" s="112" customFormat="1" ht="30" customHeight="1" x14ac:dyDescent="0.4">
      <c r="A55" s="35">
        <v>42</v>
      </c>
      <c r="B55" s="103" t="str">
        <f>IF('（別紙2-5）5月1日～5月31日'!B55="","",'（別紙2-5）5月1日～5月31日'!B55)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SUM('（別紙2-1）4月1日～4月30日'!D55:AG55,'（別紙2-5）5月1日～5月31日'!D55:AH55,'（別紙2-6）6月1日～6月30日'!D55:AG55,'（別紙2-7）7月1日～7月31日'!D55:AH55,'（別紙2-8）8月1日～8月31日'!D55:AH55)</f>
        <v>0</v>
      </c>
      <c r="AK55" s="112" t="str">
        <f t="shared" si="1"/>
        <v/>
      </c>
      <c r="AL55" s="236" t="str">
        <f t="shared" si="2"/>
        <v/>
      </c>
      <c r="AM55" s="236"/>
    </row>
    <row r="56" spans="1:39" s="112" customFormat="1" ht="30" customHeight="1" x14ac:dyDescent="0.4">
      <c r="A56" s="35">
        <v>43</v>
      </c>
      <c r="B56" s="103" t="str">
        <f>IF('（別紙2-5）5月1日～5月31日'!B56="","",'（別紙2-5）5月1日～5月31日'!B56)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SUM('（別紙2-1）4月1日～4月30日'!D56:AG56,'（別紙2-5）5月1日～5月31日'!D56:AH56,'（別紙2-6）6月1日～6月30日'!D56:AG56,'（別紙2-7）7月1日～7月31日'!D56:AH56,'（別紙2-8）8月1日～8月31日'!D56:AH56)</f>
        <v>0</v>
      </c>
      <c r="AK56" s="112" t="str">
        <f t="shared" si="1"/>
        <v/>
      </c>
      <c r="AL56" s="236" t="str">
        <f t="shared" si="2"/>
        <v/>
      </c>
      <c r="AM56" s="236"/>
    </row>
    <row r="57" spans="1:39" s="112" customFormat="1" ht="30" customHeight="1" x14ac:dyDescent="0.4">
      <c r="A57" s="35">
        <v>44</v>
      </c>
      <c r="B57" s="103" t="str">
        <f>IF('（別紙2-5）5月1日～5月31日'!B57="","",'（別紙2-5）5月1日～5月31日'!B57)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SUM('（別紙2-1）4月1日～4月30日'!D57:AG57,'（別紙2-5）5月1日～5月31日'!D57:AH57,'（別紙2-6）6月1日～6月30日'!D57:AG57,'（別紙2-7）7月1日～7月31日'!D57:AH57,'（別紙2-8）8月1日～8月31日'!D57:AH57)</f>
        <v>0</v>
      </c>
      <c r="AK57" s="112" t="str">
        <f t="shared" si="1"/>
        <v/>
      </c>
      <c r="AL57" s="236" t="str">
        <f t="shared" si="2"/>
        <v/>
      </c>
      <c r="AM57" s="236"/>
    </row>
    <row r="58" spans="1:39" s="112" customFormat="1" ht="30" customHeight="1" thickBot="1" x14ac:dyDescent="0.45">
      <c r="A58" s="37">
        <v>45</v>
      </c>
      <c r="B58" s="104" t="str">
        <f>IF('（別紙2-5）5月1日～5月31日'!B58="","",'（別紙2-5）5月1日～5月31日'!B58)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SUM('（別紙2-1）4月1日～4月30日'!D58:AG58,'（別紙2-5）5月1日～5月31日'!D58:AH58,'（別紙2-6）6月1日～6月30日'!D58:AG58,'（別紙2-7）7月1日～7月31日'!D58:AH58,'（別紙2-8）8月1日～8月31日'!D58:AH58)</f>
        <v>0</v>
      </c>
      <c r="AK58" s="112" t="str">
        <f t="shared" si="1"/>
        <v/>
      </c>
      <c r="AL58" s="236" t="str">
        <f t="shared" si="2"/>
        <v/>
      </c>
      <c r="AM58" s="236"/>
    </row>
    <row r="59" spans="1:39" s="112" customFormat="1" ht="30" customHeight="1" x14ac:dyDescent="0.4">
      <c r="A59" s="64">
        <v>46</v>
      </c>
      <c r="B59" s="105" t="str">
        <f>IF('（別紙2-5）5月1日～5月31日'!B59="","",'（別紙2-5）5月1日～5月31日'!B59)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SUM('（別紙2-1）4月1日～4月30日'!D59:AG59,'（別紙2-5）5月1日～5月31日'!D59:AH59,'（別紙2-6）6月1日～6月30日'!D59:AG59,'（別紙2-7）7月1日～7月31日'!D59:AH59,'（別紙2-8）8月1日～8月31日'!D59:AH59)</f>
        <v>0</v>
      </c>
      <c r="AK59" s="112" t="str">
        <f t="shared" si="1"/>
        <v/>
      </c>
      <c r="AL59" s="236" t="str">
        <f t="shared" si="2"/>
        <v/>
      </c>
      <c r="AM59" s="236"/>
    </row>
    <row r="60" spans="1:39" s="112" customFormat="1" ht="30" customHeight="1" x14ac:dyDescent="0.4">
      <c r="A60" s="35">
        <v>47</v>
      </c>
      <c r="B60" s="103" t="str">
        <f>IF('（別紙2-5）5月1日～5月31日'!B60="","",'（別紙2-5）5月1日～5月31日'!B60)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SUM('（別紙2-1）4月1日～4月30日'!D60:AG60,'（別紙2-5）5月1日～5月31日'!D60:AH60,'（別紙2-6）6月1日～6月30日'!D60:AG60,'（別紙2-7）7月1日～7月31日'!D60:AH60,'（別紙2-8）8月1日～8月31日'!D60:AH60)</f>
        <v>0</v>
      </c>
      <c r="AK60" s="112" t="str">
        <f t="shared" si="1"/>
        <v/>
      </c>
      <c r="AL60" s="236" t="str">
        <f t="shared" si="2"/>
        <v/>
      </c>
      <c r="AM60" s="236"/>
    </row>
    <row r="61" spans="1:39" s="112" customFormat="1" ht="30" customHeight="1" x14ac:dyDescent="0.4">
      <c r="A61" s="35">
        <v>48</v>
      </c>
      <c r="B61" s="103" t="str">
        <f>IF('（別紙2-5）5月1日～5月31日'!B61="","",'（別紙2-5）5月1日～5月31日'!B61)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SUM('（別紙2-1）4月1日～4月30日'!D61:AG61,'（別紙2-5）5月1日～5月31日'!D61:AH61,'（別紙2-6）6月1日～6月30日'!D61:AG61,'（別紙2-7）7月1日～7月31日'!D61:AH61,'（別紙2-8）8月1日～8月31日'!D61:AH61)</f>
        <v>0</v>
      </c>
      <c r="AK61" s="112" t="str">
        <f t="shared" si="1"/>
        <v/>
      </c>
      <c r="AL61" s="236" t="str">
        <f t="shared" si="2"/>
        <v/>
      </c>
      <c r="AM61" s="236"/>
    </row>
    <row r="62" spans="1:39" s="112" customFormat="1" ht="30" customHeight="1" x14ac:dyDescent="0.4">
      <c r="A62" s="35">
        <v>49</v>
      </c>
      <c r="B62" s="103" t="str">
        <f>IF('（別紙2-5）5月1日～5月31日'!B62="","",'（別紙2-5）5月1日～5月31日'!B62)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SUM('（別紙2-1）4月1日～4月30日'!D62:AG62,'（別紙2-5）5月1日～5月31日'!D62:AH62,'（別紙2-6）6月1日～6月30日'!D62:AG62,'（別紙2-7）7月1日～7月31日'!D62:AH62,'（別紙2-8）8月1日～8月31日'!D62:AH62)</f>
        <v>0</v>
      </c>
      <c r="AK62" s="112" t="str">
        <f t="shared" si="1"/>
        <v/>
      </c>
      <c r="AL62" s="236" t="str">
        <f t="shared" si="2"/>
        <v/>
      </c>
      <c r="AM62" s="236"/>
    </row>
    <row r="63" spans="1:39" s="112" customFormat="1" ht="30" customHeight="1" thickBot="1" x14ac:dyDescent="0.45">
      <c r="A63" s="35">
        <v>50</v>
      </c>
      <c r="B63" s="104" t="str">
        <f>IF('（別紙2-5）5月1日～5月31日'!B63="","",'（別紙2-5）5月1日～5月31日'!B63)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SUM('（別紙2-1）4月1日～4月30日'!D63:AG63,'（別紙2-5）5月1日～5月31日'!D63:AH63,'（別紙2-6）6月1日～6月30日'!D63:AG63,'（別紙2-7）7月1日～7月31日'!D63:AH63,'（別紙2-8）8月1日～8月31日'!D63:AH63)</f>
        <v>0</v>
      </c>
      <c r="AK63" s="112" t="str">
        <f t="shared" si="1"/>
        <v/>
      </c>
      <c r="AL63" s="236" t="str">
        <f t="shared" si="2"/>
        <v/>
      </c>
      <c r="AM63" s="236"/>
    </row>
    <row r="64" spans="1:39" s="112" customFormat="1" ht="30" customHeight="1" x14ac:dyDescent="0.4">
      <c r="A64" s="71">
        <v>51</v>
      </c>
      <c r="B64" s="105" t="str">
        <f>IF('（別紙2-5）5月1日～5月31日'!B64="","",'（別紙2-5）5月1日～5月31日'!B64)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SUM('（別紙2-1）4月1日～4月30日'!D64:AG64,'（別紙2-5）5月1日～5月31日'!D64:AH64,'（別紙2-6）6月1日～6月30日'!D64:AG64,'（別紙2-7）7月1日～7月31日'!D64:AH64,'（別紙2-8）8月1日～8月31日'!D64:AH64)</f>
        <v>0</v>
      </c>
      <c r="AK64" s="112" t="str">
        <f t="shared" si="1"/>
        <v/>
      </c>
      <c r="AL64" s="236" t="str">
        <f t="shared" si="2"/>
        <v/>
      </c>
      <c r="AM64" s="236"/>
    </row>
    <row r="65" spans="1:39" s="112" customFormat="1" ht="30" customHeight="1" x14ac:dyDescent="0.4">
      <c r="A65" s="35">
        <v>52</v>
      </c>
      <c r="B65" s="103" t="str">
        <f>IF('（別紙2-5）5月1日～5月31日'!B65="","",'（別紙2-5）5月1日～5月31日'!B65)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SUM('（別紙2-1）4月1日～4月30日'!D65:AG65,'（別紙2-5）5月1日～5月31日'!D65:AH65,'（別紙2-6）6月1日～6月30日'!D65:AG65,'（別紙2-7）7月1日～7月31日'!D65:AH65,'（別紙2-8）8月1日～8月31日'!D65:AH65)</f>
        <v>0</v>
      </c>
      <c r="AK65" s="112" t="str">
        <f t="shared" si="1"/>
        <v/>
      </c>
      <c r="AL65" s="236" t="str">
        <f t="shared" si="2"/>
        <v/>
      </c>
      <c r="AM65" s="236"/>
    </row>
    <row r="66" spans="1:39" s="112" customFormat="1" ht="30" customHeight="1" x14ac:dyDescent="0.4">
      <c r="A66" s="35">
        <v>53</v>
      </c>
      <c r="B66" s="103" t="str">
        <f>IF('（別紙2-5）5月1日～5月31日'!B66="","",'（別紙2-5）5月1日～5月31日'!B66)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SUM('（別紙2-1）4月1日～4月30日'!D66:AG66,'（別紙2-5）5月1日～5月31日'!D66:AH66,'（別紙2-6）6月1日～6月30日'!D66:AG66,'（別紙2-7）7月1日～7月31日'!D66:AH66,'（別紙2-8）8月1日～8月31日'!D66:AH66)</f>
        <v>0</v>
      </c>
      <c r="AK66" s="112" t="str">
        <f t="shared" si="1"/>
        <v/>
      </c>
      <c r="AL66" s="236" t="str">
        <f t="shared" si="2"/>
        <v/>
      </c>
      <c r="AM66" s="236"/>
    </row>
    <row r="67" spans="1:39" s="112" customFormat="1" ht="30" customHeight="1" x14ac:dyDescent="0.4">
      <c r="A67" s="35">
        <v>54</v>
      </c>
      <c r="B67" s="103" t="str">
        <f>IF('（別紙2-5）5月1日～5月31日'!B67="","",'（別紙2-5）5月1日～5月31日'!B67)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SUM('（別紙2-1）4月1日～4月30日'!D67:AG67,'（別紙2-5）5月1日～5月31日'!D67:AH67,'（別紙2-6）6月1日～6月30日'!D67:AG67,'（別紙2-7）7月1日～7月31日'!D67:AH67,'（別紙2-8）8月1日～8月31日'!D67:AH67)</f>
        <v>0</v>
      </c>
      <c r="AK67" s="112" t="str">
        <f t="shared" si="1"/>
        <v/>
      </c>
      <c r="AL67" s="236" t="str">
        <f t="shared" si="2"/>
        <v/>
      </c>
      <c r="AM67" s="236"/>
    </row>
    <row r="68" spans="1:39" s="112" customFormat="1" ht="30" customHeight="1" thickBot="1" x14ac:dyDescent="0.45">
      <c r="A68" s="37">
        <v>55</v>
      </c>
      <c r="B68" s="104" t="str">
        <f>IF('（別紙2-5）5月1日～5月31日'!B68="","",'（別紙2-5）5月1日～5月31日'!B68)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SUM('（別紙2-1）4月1日～4月30日'!D68:AG68,'（別紙2-5）5月1日～5月31日'!D68:AH68,'（別紙2-6）6月1日～6月30日'!D68:AG68,'（別紙2-7）7月1日～7月31日'!D68:AH68,'（別紙2-8）8月1日～8月31日'!D68:AH68)</f>
        <v>0</v>
      </c>
      <c r="AK68" s="112" t="str">
        <f t="shared" si="1"/>
        <v/>
      </c>
      <c r="AL68" s="236" t="str">
        <f t="shared" si="2"/>
        <v/>
      </c>
      <c r="AM68" s="236"/>
    </row>
    <row r="69" spans="1:39" s="112" customFormat="1" ht="30" customHeight="1" x14ac:dyDescent="0.4">
      <c r="A69" s="64">
        <v>56</v>
      </c>
      <c r="B69" s="105" t="str">
        <f>IF('（別紙2-5）5月1日～5月31日'!B69="","",'（別紙2-5）5月1日～5月31日'!B69)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SUM('（別紙2-1）4月1日～4月30日'!D69:AG69,'（別紙2-5）5月1日～5月31日'!D69:AH69,'（別紙2-6）6月1日～6月30日'!D69:AG69,'（別紙2-7）7月1日～7月31日'!D69:AH69,'（別紙2-8）8月1日～8月31日'!D69:AH69)</f>
        <v>0</v>
      </c>
      <c r="AK69" s="112" t="str">
        <f t="shared" si="1"/>
        <v/>
      </c>
      <c r="AL69" s="236" t="str">
        <f t="shared" si="2"/>
        <v/>
      </c>
      <c r="AM69" s="236"/>
    </row>
    <row r="70" spans="1:39" s="112" customFormat="1" ht="30" customHeight="1" x14ac:dyDescent="0.4">
      <c r="A70" s="35">
        <v>57</v>
      </c>
      <c r="B70" s="103" t="str">
        <f>IF('（別紙2-5）5月1日～5月31日'!B70="","",'（別紙2-5）5月1日～5月31日'!B70)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SUM('（別紙2-1）4月1日～4月30日'!D70:AG70,'（別紙2-5）5月1日～5月31日'!D70:AH70,'（別紙2-6）6月1日～6月30日'!D70:AG70,'（別紙2-7）7月1日～7月31日'!D70:AH70,'（別紙2-8）8月1日～8月31日'!D70:AH70)</f>
        <v>0</v>
      </c>
      <c r="AK70" s="112" t="str">
        <f t="shared" si="1"/>
        <v/>
      </c>
      <c r="AL70" s="236" t="str">
        <f t="shared" si="2"/>
        <v/>
      </c>
      <c r="AM70" s="236"/>
    </row>
    <row r="71" spans="1:39" s="112" customFormat="1" ht="30" customHeight="1" x14ac:dyDescent="0.4">
      <c r="A71" s="35">
        <v>58</v>
      </c>
      <c r="B71" s="103" t="str">
        <f>IF('（別紙2-5）5月1日～5月31日'!B71="","",'（別紙2-5）5月1日～5月31日'!B71)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SUM('（別紙2-1）4月1日～4月30日'!D71:AG71,'（別紙2-5）5月1日～5月31日'!D71:AH71,'（別紙2-6）6月1日～6月30日'!D71:AG71,'（別紙2-7）7月1日～7月31日'!D71:AH71,'（別紙2-8）8月1日～8月31日'!D71:AH71)</f>
        <v>0</v>
      </c>
      <c r="AK71" s="112" t="str">
        <f t="shared" si="1"/>
        <v/>
      </c>
      <c r="AL71" s="236" t="str">
        <f t="shared" si="2"/>
        <v/>
      </c>
      <c r="AM71" s="236"/>
    </row>
    <row r="72" spans="1:39" s="112" customFormat="1" ht="30" customHeight="1" x14ac:dyDescent="0.4">
      <c r="A72" s="35">
        <v>59</v>
      </c>
      <c r="B72" s="103" t="str">
        <f>IF('（別紙2-5）5月1日～5月31日'!B72="","",'（別紙2-5）5月1日～5月31日'!B72)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SUM('（別紙2-1）4月1日～4月30日'!D72:AG72,'（別紙2-5）5月1日～5月31日'!D72:AH72,'（別紙2-6）6月1日～6月30日'!D72:AG72,'（別紙2-7）7月1日～7月31日'!D72:AH72,'（別紙2-8）8月1日～8月31日'!D72:AH72)</f>
        <v>0</v>
      </c>
      <c r="AK72" s="112" t="str">
        <f t="shared" si="1"/>
        <v/>
      </c>
      <c r="AL72" s="236" t="str">
        <f t="shared" si="2"/>
        <v/>
      </c>
      <c r="AM72" s="236"/>
    </row>
    <row r="73" spans="1:39" s="112" customFormat="1" ht="30" customHeight="1" thickBot="1" x14ac:dyDescent="0.45">
      <c r="A73" s="35">
        <v>60</v>
      </c>
      <c r="B73" s="106" t="str">
        <f>IF('（別紙2-5）5月1日～5月31日'!B73="","",'（別紙2-5）5月1日～5月31日'!B73)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SUM('（別紙2-1）4月1日～4月30日'!D73:AG73,'（別紙2-5）5月1日～5月31日'!D73:AH73,'（別紙2-6）6月1日～6月30日'!D73:AG73,'（別紙2-7）7月1日～7月31日'!D73:AH73,'（別紙2-8）8月1日～8月31日'!D73:AH73)</f>
        <v>0</v>
      </c>
      <c r="AK73" s="112" t="str">
        <f t="shared" si="1"/>
        <v/>
      </c>
      <c r="AL73" s="236" t="str">
        <f t="shared" si="2"/>
        <v/>
      </c>
      <c r="AM73" s="236"/>
    </row>
    <row r="74" spans="1:39" s="112" customFormat="1" ht="30" customHeight="1" x14ac:dyDescent="0.4">
      <c r="A74" s="71">
        <v>61</v>
      </c>
      <c r="B74" s="103" t="str">
        <f>IF('（別紙2-5）5月1日～5月31日'!B74="","",'（別紙2-5）5月1日～5月31日'!B74)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SUM('（別紙2-1）4月1日～4月30日'!D74:AG74,'（別紙2-5）5月1日～5月31日'!D74:AH74,'（別紙2-6）6月1日～6月30日'!D74:AG74,'（別紙2-7）7月1日～7月31日'!D74:AH74,'（別紙2-8）8月1日～8月31日'!D74:AH74)</f>
        <v>0</v>
      </c>
      <c r="AK74" s="112" t="str">
        <f t="shared" si="1"/>
        <v/>
      </c>
      <c r="AL74" s="236" t="str">
        <f t="shared" si="2"/>
        <v/>
      </c>
      <c r="AM74" s="236"/>
    </row>
    <row r="75" spans="1:39" s="112" customFormat="1" ht="30" customHeight="1" x14ac:dyDescent="0.4">
      <c r="A75" s="35">
        <v>62</v>
      </c>
      <c r="B75" s="103" t="str">
        <f>IF('（別紙2-5）5月1日～5月31日'!B75="","",'（別紙2-5）5月1日～5月31日'!B75)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SUM('（別紙2-1）4月1日～4月30日'!D75:AG75,'（別紙2-5）5月1日～5月31日'!D75:AH75,'（別紙2-6）6月1日～6月30日'!D75:AG75,'（別紙2-7）7月1日～7月31日'!D75:AH75,'（別紙2-8）8月1日～8月31日'!D75:AH75)</f>
        <v>0</v>
      </c>
      <c r="AK75" s="112" t="str">
        <f t="shared" si="1"/>
        <v/>
      </c>
      <c r="AL75" s="236" t="str">
        <f t="shared" si="2"/>
        <v/>
      </c>
      <c r="AM75" s="236"/>
    </row>
    <row r="76" spans="1:39" s="112" customFormat="1" ht="30" customHeight="1" x14ac:dyDescent="0.4">
      <c r="A76" s="35">
        <v>63</v>
      </c>
      <c r="B76" s="103" t="str">
        <f>IF('（別紙2-5）5月1日～5月31日'!B76="","",'（別紙2-5）5月1日～5月31日'!B76)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SUM('（別紙2-1）4月1日～4月30日'!D76:AG76,'（別紙2-5）5月1日～5月31日'!D76:AH76,'（別紙2-6）6月1日～6月30日'!D76:AG76,'（別紙2-7）7月1日～7月31日'!D76:AH76,'（別紙2-8）8月1日～8月31日'!D76:AH76)</f>
        <v>0</v>
      </c>
      <c r="AK76" s="112" t="str">
        <f t="shared" si="1"/>
        <v/>
      </c>
      <c r="AL76" s="236" t="str">
        <f t="shared" si="2"/>
        <v/>
      </c>
      <c r="AM76" s="236"/>
    </row>
    <row r="77" spans="1:39" s="112" customFormat="1" ht="30" customHeight="1" x14ac:dyDescent="0.4">
      <c r="A77" s="35">
        <v>64</v>
      </c>
      <c r="B77" s="103" t="str">
        <f>IF('（別紙2-5）5月1日～5月31日'!B77="","",'（別紙2-5）5月1日～5月31日'!B77)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SUM('（別紙2-1）4月1日～4月30日'!D77:AG77,'（別紙2-5）5月1日～5月31日'!D77:AH77,'（別紙2-6）6月1日～6月30日'!D77:AG77,'（別紙2-7）7月1日～7月31日'!D77:AH77,'（別紙2-8）8月1日～8月31日'!D77:AH77)</f>
        <v>0</v>
      </c>
      <c r="AK77" s="112" t="str">
        <f t="shared" si="1"/>
        <v/>
      </c>
      <c r="AL77" s="236" t="str">
        <f t="shared" si="2"/>
        <v/>
      </c>
      <c r="AM77" s="236"/>
    </row>
    <row r="78" spans="1:39" s="112" customFormat="1" ht="30" customHeight="1" thickBot="1" x14ac:dyDescent="0.45">
      <c r="A78" s="37">
        <v>65</v>
      </c>
      <c r="B78" s="104" t="str">
        <f>IF('（別紙2-5）5月1日～5月31日'!B78="","",'（別紙2-5）5月1日～5月31日'!B78)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SUM('（別紙2-1）4月1日～4月30日'!D78:AG78,'（別紙2-5）5月1日～5月31日'!D78:AH78,'（別紙2-6）6月1日～6月30日'!D78:AG78,'（別紙2-7）7月1日～7月31日'!D78:AH78,'（別紙2-8）8月1日～8月31日'!D78:AH78)</f>
        <v>0</v>
      </c>
      <c r="AK78" s="112" t="str">
        <f t="shared" si="1"/>
        <v/>
      </c>
      <c r="AL78" s="236" t="str">
        <f t="shared" si="2"/>
        <v/>
      </c>
      <c r="AM78" s="236"/>
    </row>
    <row r="79" spans="1:39" s="112" customFormat="1" ht="30" customHeight="1" x14ac:dyDescent="0.4">
      <c r="A79" s="64">
        <v>66</v>
      </c>
      <c r="B79" s="105" t="str">
        <f>IF('（別紙2-5）5月1日～5月31日'!B79="","",'（別紙2-5）5月1日～5月31日'!B79)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SUM('（別紙2-1）4月1日～4月30日'!D79:AG79,'（別紙2-5）5月1日～5月31日'!D79:AH79,'（別紙2-6）6月1日～6月30日'!D79:AG79,'（別紙2-7）7月1日～7月31日'!D79:AH79,'（別紙2-8）8月1日～8月31日'!D79:AH79)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IF('（別紙2-5）5月1日～5月31日'!B80="","",'（別紙2-5）5月1日～5月31日'!B80)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SUM('（別紙2-1）4月1日～4月30日'!D80:AG80,'（別紙2-5）5月1日～5月31日'!D80:AH80,'（別紙2-6）6月1日～6月30日'!D80:AG80,'（別紙2-7）7月1日～7月31日'!D80:AH80,'（別紙2-8）8月1日～8月31日'!D80:AH80)</f>
        <v>0</v>
      </c>
      <c r="AK80" s="112" t="str">
        <f t="shared" si="3"/>
        <v/>
      </c>
      <c r="AL80" s="236" t="str">
        <f t="shared" si="4"/>
        <v/>
      </c>
      <c r="AM80" s="236"/>
    </row>
    <row r="81" spans="1:39" s="112" customFormat="1" ht="30" customHeight="1" x14ac:dyDescent="0.4">
      <c r="A81" s="35">
        <v>68</v>
      </c>
      <c r="B81" s="103" t="str">
        <f>IF('（別紙2-5）5月1日～5月31日'!B81="","",'（別紙2-5）5月1日～5月31日'!B81)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SUM('（別紙2-1）4月1日～4月30日'!D81:AG81,'（別紙2-5）5月1日～5月31日'!D81:AH81,'（別紙2-6）6月1日～6月30日'!D81:AG81,'（別紙2-7）7月1日～7月31日'!D81:AH81,'（別紙2-8）8月1日～8月31日'!D81:AH81)</f>
        <v>0</v>
      </c>
      <c r="AK81" s="112" t="str">
        <f t="shared" si="3"/>
        <v/>
      </c>
      <c r="AL81" s="236" t="str">
        <f t="shared" si="4"/>
        <v/>
      </c>
      <c r="AM81" s="236"/>
    </row>
    <row r="82" spans="1:39" s="112" customFormat="1" ht="30" customHeight="1" x14ac:dyDescent="0.4">
      <c r="A82" s="35">
        <v>69</v>
      </c>
      <c r="B82" s="103" t="str">
        <f>IF('（別紙2-5）5月1日～5月31日'!B82="","",'（別紙2-5）5月1日～5月31日'!B82)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SUM('（別紙2-1）4月1日～4月30日'!D82:AG82,'（別紙2-5）5月1日～5月31日'!D82:AH82,'（別紙2-6）6月1日～6月30日'!D82:AG82,'（別紙2-7）7月1日～7月31日'!D82:AH82,'（別紙2-8）8月1日～8月31日'!D82:AH82)</f>
        <v>0</v>
      </c>
      <c r="AK82" s="112" t="str">
        <f t="shared" si="3"/>
        <v/>
      </c>
      <c r="AL82" s="236" t="str">
        <f t="shared" si="4"/>
        <v/>
      </c>
      <c r="AM82" s="236"/>
    </row>
    <row r="83" spans="1:39" s="112" customFormat="1" ht="30" customHeight="1" thickBot="1" x14ac:dyDescent="0.45">
      <c r="A83" s="35">
        <v>70</v>
      </c>
      <c r="B83" s="104" t="str">
        <f>IF('（別紙2-5）5月1日～5月31日'!B83="","",'（別紙2-5）5月1日～5月31日'!B83)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SUM('（別紙2-1）4月1日～4月30日'!D83:AG83,'（別紙2-5）5月1日～5月31日'!D83:AH83,'（別紙2-6）6月1日～6月30日'!D83:AG83,'（別紙2-7）7月1日～7月31日'!D83:AH83,'（別紙2-8）8月1日～8月31日'!D83:AH83)</f>
        <v>0</v>
      </c>
      <c r="AK83" s="112" t="str">
        <f t="shared" si="3"/>
        <v/>
      </c>
      <c r="AL83" s="236" t="str">
        <f t="shared" si="4"/>
        <v/>
      </c>
      <c r="AM83" s="236"/>
    </row>
    <row r="84" spans="1:39" s="112" customFormat="1" ht="30" customHeight="1" x14ac:dyDescent="0.4">
      <c r="A84" s="71">
        <v>71</v>
      </c>
      <c r="B84" s="105" t="str">
        <f>IF('（別紙2-5）5月1日～5月31日'!B84="","",'（別紙2-5）5月1日～5月31日'!B84)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SUM('（別紙2-1）4月1日～4月30日'!D84:AG84,'（別紙2-5）5月1日～5月31日'!D84:AH84,'（別紙2-6）6月1日～6月30日'!D84:AG84,'（別紙2-7）7月1日～7月31日'!D84:AH84,'（別紙2-8）8月1日～8月31日'!D84:AH84)</f>
        <v>0</v>
      </c>
      <c r="AK84" s="112" t="str">
        <f t="shared" si="3"/>
        <v/>
      </c>
      <c r="AL84" s="236" t="str">
        <f t="shared" si="4"/>
        <v/>
      </c>
      <c r="AM84" s="236"/>
    </row>
    <row r="85" spans="1:39" s="112" customFormat="1" ht="30" customHeight="1" x14ac:dyDescent="0.4">
      <c r="A85" s="35">
        <v>72</v>
      </c>
      <c r="B85" s="103" t="str">
        <f>IF('（別紙2-5）5月1日～5月31日'!B85="","",'（別紙2-5）5月1日～5月31日'!B85)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SUM('（別紙2-1）4月1日～4月30日'!D85:AG85,'（別紙2-5）5月1日～5月31日'!D85:AH85,'（別紙2-6）6月1日～6月30日'!D85:AG85,'（別紙2-7）7月1日～7月31日'!D85:AH85,'（別紙2-8）8月1日～8月31日'!D85:AH85)</f>
        <v>0</v>
      </c>
      <c r="AK85" s="112" t="str">
        <f t="shared" si="3"/>
        <v/>
      </c>
      <c r="AL85" s="236" t="str">
        <f t="shared" si="4"/>
        <v/>
      </c>
      <c r="AM85" s="236"/>
    </row>
    <row r="86" spans="1:39" s="112" customFormat="1" ht="30" customHeight="1" x14ac:dyDescent="0.4">
      <c r="A86" s="35">
        <v>73</v>
      </c>
      <c r="B86" s="103" t="str">
        <f>IF('（別紙2-5）5月1日～5月31日'!B86="","",'（別紙2-5）5月1日～5月31日'!B86)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SUM('（別紙2-1）4月1日～4月30日'!D86:AG86,'（別紙2-5）5月1日～5月31日'!D86:AH86,'（別紙2-6）6月1日～6月30日'!D86:AG86,'（別紙2-7）7月1日～7月31日'!D86:AH86,'（別紙2-8）8月1日～8月31日'!D86:AH86)</f>
        <v>0</v>
      </c>
      <c r="AK86" s="112" t="str">
        <f t="shared" si="3"/>
        <v/>
      </c>
      <c r="AL86" s="236" t="str">
        <f t="shared" si="4"/>
        <v/>
      </c>
      <c r="AM86" s="236"/>
    </row>
    <row r="87" spans="1:39" s="112" customFormat="1" ht="30" customHeight="1" x14ac:dyDescent="0.4">
      <c r="A87" s="35">
        <v>74</v>
      </c>
      <c r="B87" s="103" t="str">
        <f>IF('（別紙2-5）5月1日～5月31日'!B87="","",'（別紙2-5）5月1日～5月31日'!B87)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SUM('（別紙2-1）4月1日～4月30日'!D87:AG87,'（別紙2-5）5月1日～5月31日'!D87:AH87,'（別紙2-6）6月1日～6月30日'!D87:AG87,'（別紙2-7）7月1日～7月31日'!D87:AH87,'（別紙2-8）8月1日～8月31日'!D87:AH87)</f>
        <v>0</v>
      </c>
      <c r="AK87" s="112" t="str">
        <f t="shared" si="3"/>
        <v/>
      </c>
      <c r="AL87" s="236" t="str">
        <f t="shared" si="4"/>
        <v/>
      </c>
      <c r="AM87" s="236"/>
    </row>
    <row r="88" spans="1:39" s="112" customFormat="1" ht="30" customHeight="1" thickBot="1" x14ac:dyDescent="0.45">
      <c r="A88" s="37">
        <v>75</v>
      </c>
      <c r="B88" s="104" t="str">
        <f>IF('（別紙2-5）5月1日～5月31日'!B88="","",'（別紙2-5）5月1日～5月31日'!B88)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SUM('（別紙2-1）4月1日～4月30日'!D88:AG88,'（別紙2-5）5月1日～5月31日'!D88:AH88,'（別紙2-6）6月1日～6月30日'!D88:AG88,'（別紙2-7）7月1日～7月31日'!D88:AH88,'（別紙2-8）8月1日～8月31日'!D88:AH88)</f>
        <v>0</v>
      </c>
      <c r="AK88" s="112" t="str">
        <f t="shared" si="3"/>
        <v/>
      </c>
      <c r="AL88" s="236" t="str">
        <f t="shared" si="4"/>
        <v/>
      </c>
      <c r="AM88" s="236"/>
    </row>
    <row r="89" spans="1:39" s="112" customFormat="1" ht="30" customHeight="1" x14ac:dyDescent="0.4">
      <c r="A89" s="64">
        <v>76</v>
      </c>
      <c r="B89" s="105" t="str">
        <f>IF('（別紙2-5）5月1日～5月31日'!B89="","",'（別紙2-5）5月1日～5月31日'!B89)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SUM('（別紙2-1）4月1日～4月30日'!D89:AG89,'（別紙2-5）5月1日～5月31日'!D89:AH89,'（別紙2-6）6月1日～6月30日'!D89:AG89,'（別紙2-7）7月1日～7月31日'!D89:AH89,'（別紙2-8）8月1日～8月31日'!D89:AH89)</f>
        <v>0</v>
      </c>
      <c r="AK89" s="112" t="str">
        <f t="shared" si="3"/>
        <v/>
      </c>
      <c r="AL89" s="236" t="str">
        <f t="shared" si="4"/>
        <v/>
      </c>
      <c r="AM89" s="236"/>
    </row>
    <row r="90" spans="1:39" s="112" customFormat="1" ht="30" customHeight="1" x14ac:dyDescent="0.4">
      <c r="A90" s="35">
        <v>77</v>
      </c>
      <c r="B90" s="103" t="str">
        <f>IF('（別紙2-5）5月1日～5月31日'!B90="","",'（別紙2-5）5月1日～5月31日'!B90)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SUM('（別紙2-1）4月1日～4月30日'!D90:AG90,'（別紙2-5）5月1日～5月31日'!D90:AH90,'（別紙2-6）6月1日～6月30日'!D90:AG90,'（別紙2-7）7月1日～7月31日'!D90:AH90,'（別紙2-8）8月1日～8月31日'!D90:AH90)</f>
        <v>0</v>
      </c>
      <c r="AK90" s="112" t="str">
        <f t="shared" si="3"/>
        <v/>
      </c>
      <c r="AL90" s="236" t="str">
        <f t="shared" si="4"/>
        <v/>
      </c>
      <c r="AM90" s="236"/>
    </row>
    <row r="91" spans="1:39" s="112" customFormat="1" ht="30" customHeight="1" x14ac:dyDescent="0.4">
      <c r="A91" s="35">
        <v>78</v>
      </c>
      <c r="B91" s="103" t="str">
        <f>IF('（別紙2-5）5月1日～5月31日'!B91="","",'（別紙2-5）5月1日～5月31日'!B91)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SUM('（別紙2-1）4月1日～4月30日'!D91:AG91,'（別紙2-5）5月1日～5月31日'!D91:AH91,'（別紙2-6）6月1日～6月30日'!D91:AG91,'（別紙2-7）7月1日～7月31日'!D91:AH91,'（別紙2-8）8月1日～8月31日'!D91:AH91)</f>
        <v>0</v>
      </c>
      <c r="AK91" s="112" t="str">
        <f t="shared" si="3"/>
        <v/>
      </c>
      <c r="AL91" s="236" t="str">
        <f t="shared" si="4"/>
        <v/>
      </c>
      <c r="AM91" s="236"/>
    </row>
    <row r="92" spans="1:39" s="112" customFormat="1" ht="30" customHeight="1" x14ac:dyDescent="0.4">
      <c r="A92" s="35">
        <v>79</v>
      </c>
      <c r="B92" s="103" t="str">
        <f>IF('（別紙2-5）5月1日～5月31日'!B92="","",'（別紙2-5）5月1日～5月31日'!B92)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SUM('（別紙2-1）4月1日～4月30日'!D92:AG92,'（別紙2-5）5月1日～5月31日'!D92:AH92,'（別紙2-6）6月1日～6月30日'!D92:AG92,'（別紙2-7）7月1日～7月31日'!D92:AH92,'（別紙2-8）8月1日～8月31日'!D92:AH92)</f>
        <v>0</v>
      </c>
      <c r="AK92" s="112" t="str">
        <f t="shared" si="3"/>
        <v/>
      </c>
      <c r="AL92" s="236" t="str">
        <f t="shared" si="4"/>
        <v/>
      </c>
      <c r="AM92" s="236"/>
    </row>
    <row r="93" spans="1:39" s="112" customFormat="1" ht="30" customHeight="1" thickBot="1" x14ac:dyDescent="0.45">
      <c r="A93" s="35">
        <v>80</v>
      </c>
      <c r="B93" s="104" t="str">
        <f>IF('（別紙2-5）5月1日～5月31日'!B93="","",'（別紙2-5）5月1日～5月31日'!B93)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SUM('（別紙2-1）4月1日～4月30日'!D93:AG93,'（別紙2-5）5月1日～5月31日'!D93:AH93,'（別紙2-6）6月1日～6月30日'!D93:AG93,'（別紙2-7）7月1日～7月31日'!D93:AH93,'（別紙2-8）8月1日～8月31日'!D93:AH93)</f>
        <v>0</v>
      </c>
      <c r="AK93" s="112" t="str">
        <f t="shared" si="3"/>
        <v/>
      </c>
      <c r="AL93" s="236" t="str">
        <f t="shared" si="4"/>
        <v/>
      </c>
      <c r="AM93" s="236"/>
    </row>
    <row r="94" spans="1:39" s="112" customFormat="1" ht="30" customHeight="1" x14ac:dyDescent="0.4">
      <c r="A94" s="71">
        <v>81</v>
      </c>
      <c r="B94" s="105" t="str">
        <f>IF('（別紙2-5）5月1日～5月31日'!B94="","",'（別紙2-5）5月1日～5月31日'!B94)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SUM('（別紙2-1）4月1日～4月30日'!D94:AG94,'（別紙2-5）5月1日～5月31日'!D94:AH94,'（別紙2-6）6月1日～6月30日'!D94:AG94,'（別紙2-7）7月1日～7月31日'!D94:AH94,'（別紙2-8）8月1日～8月31日'!D94:AH94)</f>
        <v>0</v>
      </c>
      <c r="AK94" s="112" t="str">
        <f t="shared" si="3"/>
        <v/>
      </c>
      <c r="AL94" s="236" t="str">
        <f t="shared" si="4"/>
        <v/>
      </c>
      <c r="AM94" s="236"/>
    </row>
    <row r="95" spans="1:39" s="112" customFormat="1" ht="30" customHeight="1" x14ac:dyDescent="0.4">
      <c r="A95" s="35">
        <v>82</v>
      </c>
      <c r="B95" s="103" t="str">
        <f>IF('（別紙2-5）5月1日～5月31日'!B95="","",'（別紙2-5）5月1日～5月31日'!B95)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SUM('（別紙2-1）4月1日～4月30日'!D95:AG95,'（別紙2-5）5月1日～5月31日'!D95:AH95,'（別紙2-6）6月1日～6月30日'!D95:AG95,'（別紙2-7）7月1日～7月31日'!D95:AH95,'（別紙2-8）8月1日～8月31日'!D95:AH95)</f>
        <v>0</v>
      </c>
      <c r="AK95" s="112" t="str">
        <f t="shared" si="3"/>
        <v/>
      </c>
      <c r="AL95" s="236" t="str">
        <f t="shared" si="4"/>
        <v/>
      </c>
      <c r="AM95" s="236"/>
    </row>
    <row r="96" spans="1:39" s="112" customFormat="1" ht="30" customHeight="1" x14ac:dyDescent="0.4">
      <c r="A96" s="35">
        <v>83</v>
      </c>
      <c r="B96" s="103" t="str">
        <f>IF('（別紙2-5）5月1日～5月31日'!B96="","",'（別紙2-5）5月1日～5月31日'!B96)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SUM('（別紙2-1）4月1日～4月30日'!D96:AG96,'（別紙2-5）5月1日～5月31日'!D96:AH96,'（別紙2-6）6月1日～6月30日'!D96:AG96,'（別紙2-7）7月1日～7月31日'!D96:AH96,'（別紙2-8）8月1日～8月31日'!D96:AH96)</f>
        <v>0</v>
      </c>
      <c r="AK96" s="112" t="str">
        <f t="shared" si="3"/>
        <v/>
      </c>
      <c r="AL96" s="236" t="str">
        <f t="shared" si="4"/>
        <v/>
      </c>
      <c r="AM96" s="236"/>
    </row>
    <row r="97" spans="1:39" s="112" customFormat="1" ht="30" customHeight="1" x14ac:dyDescent="0.4">
      <c r="A97" s="35">
        <v>84</v>
      </c>
      <c r="B97" s="103" t="str">
        <f>IF('（別紙2-5）5月1日～5月31日'!B97="","",'（別紙2-5）5月1日～5月31日'!B97)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SUM('（別紙2-1）4月1日～4月30日'!D97:AG97,'（別紙2-5）5月1日～5月31日'!D97:AH97,'（別紙2-6）6月1日～6月30日'!D97:AG97,'（別紙2-7）7月1日～7月31日'!D97:AH97,'（別紙2-8）8月1日～8月31日'!D97:AH97)</f>
        <v>0</v>
      </c>
      <c r="AK97" s="112" t="str">
        <f t="shared" si="3"/>
        <v/>
      </c>
      <c r="AL97" s="236" t="str">
        <f t="shared" si="4"/>
        <v/>
      </c>
      <c r="AM97" s="236"/>
    </row>
    <row r="98" spans="1:39" s="112" customFormat="1" ht="30" customHeight="1" thickBot="1" x14ac:dyDescent="0.45">
      <c r="A98" s="37">
        <v>85</v>
      </c>
      <c r="B98" s="104" t="str">
        <f>IF('（別紙2-5）5月1日～5月31日'!B98="","",'（別紙2-5）5月1日～5月31日'!B98)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SUM('（別紙2-1）4月1日～4月30日'!D98:AG98,'（別紙2-5）5月1日～5月31日'!D98:AH98,'（別紙2-6）6月1日～6月30日'!D98:AG98,'（別紙2-7）7月1日～7月31日'!D98:AH98,'（別紙2-8）8月1日～8月31日'!D98:AH98)</f>
        <v>0</v>
      </c>
      <c r="AK98" s="112" t="str">
        <f t="shared" si="3"/>
        <v/>
      </c>
      <c r="AL98" s="236" t="str">
        <f t="shared" si="4"/>
        <v/>
      </c>
      <c r="AM98" s="236"/>
    </row>
    <row r="99" spans="1:39" s="112" customFormat="1" ht="30" customHeight="1" x14ac:dyDescent="0.4">
      <c r="A99" s="64">
        <v>86</v>
      </c>
      <c r="B99" s="105" t="str">
        <f>IF('（別紙2-5）5月1日～5月31日'!B99="","",'（別紙2-5）5月1日～5月31日'!B99)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SUM('（別紙2-1）4月1日～4月30日'!D99:AG99,'（別紙2-5）5月1日～5月31日'!D99:AH99,'（別紙2-6）6月1日～6月30日'!D99:AG99,'（別紙2-7）7月1日～7月31日'!D99:AH99,'（別紙2-8）8月1日～8月31日'!D99:AH99)</f>
        <v>0</v>
      </c>
      <c r="AK99" s="112" t="str">
        <f t="shared" si="3"/>
        <v/>
      </c>
      <c r="AL99" s="236" t="str">
        <f t="shared" si="4"/>
        <v/>
      </c>
      <c r="AM99" s="236"/>
    </row>
    <row r="100" spans="1:39" s="112" customFormat="1" ht="30" customHeight="1" x14ac:dyDescent="0.4">
      <c r="A100" s="35">
        <v>87</v>
      </c>
      <c r="B100" s="103" t="str">
        <f>IF('（別紙2-5）5月1日～5月31日'!B100="","",'（別紙2-5）5月1日～5月31日'!B100)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SUM('（別紙2-1）4月1日～4月30日'!D100:AG100,'（別紙2-5）5月1日～5月31日'!D100:AH100,'（別紙2-6）6月1日～6月30日'!D100:AG100,'（別紙2-7）7月1日～7月31日'!D100:AH100,'（別紙2-8）8月1日～8月31日'!D100:AH100)</f>
        <v>0</v>
      </c>
      <c r="AK100" s="112" t="str">
        <f t="shared" si="3"/>
        <v/>
      </c>
      <c r="AL100" s="236" t="str">
        <f t="shared" si="4"/>
        <v/>
      </c>
      <c r="AM100" s="236"/>
    </row>
    <row r="101" spans="1:39" s="112" customFormat="1" ht="30" customHeight="1" x14ac:dyDescent="0.4">
      <c r="A101" s="35">
        <v>88</v>
      </c>
      <c r="B101" s="103" t="str">
        <f>IF('（別紙2-5）5月1日～5月31日'!B101="","",'（別紙2-5）5月1日～5月31日'!B101)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SUM('（別紙2-1）4月1日～4月30日'!D101:AG101,'（別紙2-5）5月1日～5月31日'!D101:AH101,'（別紙2-6）6月1日～6月30日'!D101:AG101,'（別紙2-7）7月1日～7月31日'!D101:AH101,'（別紙2-8）8月1日～8月31日'!D101:AH101)</f>
        <v>0</v>
      </c>
      <c r="AK101" s="112" t="str">
        <f t="shared" si="3"/>
        <v/>
      </c>
      <c r="AL101" s="236" t="str">
        <f t="shared" si="4"/>
        <v/>
      </c>
      <c r="AM101" s="236"/>
    </row>
    <row r="102" spans="1:39" s="112" customFormat="1" ht="30" customHeight="1" x14ac:dyDescent="0.4">
      <c r="A102" s="35">
        <v>89</v>
      </c>
      <c r="B102" s="103" t="str">
        <f>IF('（別紙2-5）5月1日～5月31日'!B102="","",'（別紙2-5）5月1日～5月31日'!B102)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SUM('（別紙2-1）4月1日～4月30日'!D102:AG102,'（別紙2-5）5月1日～5月31日'!D102:AH102,'（別紙2-6）6月1日～6月30日'!D102:AG102,'（別紙2-7）7月1日～7月31日'!D102:AH102,'（別紙2-8）8月1日～8月31日'!D102:AH102)</f>
        <v>0</v>
      </c>
      <c r="AK102" s="112" t="str">
        <f t="shared" si="3"/>
        <v/>
      </c>
      <c r="AL102" s="236" t="str">
        <f t="shared" si="4"/>
        <v/>
      </c>
      <c r="AM102" s="236"/>
    </row>
    <row r="103" spans="1:39" s="112" customFormat="1" ht="30" customHeight="1" thickBot="1" x14ac:dyDescent="0.45">
      <c r="A103" s="35">
        <v>90</v>
      </c>
      <c r="B103" s="104" t="str">
        <f>IF('（別紙2-5）5月1日～5月31日'!B103="","",'（別紙2-5）5月1日～5月31日'!B103)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SUM('（別紙2-1）4月1日～4月30日'!D103:AG103,'（別紙2-5）5月1日～5月31日'!D103:AH103,'（別紙2-6）6月1日～6月30日'!D103:AG103,'（別紙2-7）7月1日～7月31日'!D103:AH103,'（別紙2-8）8月1日～8月31日'!D103:AH103)</f>
        <v>0</v>
      </c>
      <c r="AK103" s="112" t="str">
        <f t="shared" si="3"/>
        <v/>
      </c>
      <c r="AL103" s="236" t="str">
        <f t="shared" si="4"/>
        <v/>
      </c>
      <c r="AM103" s="236"/>
    </row>
    <row r="104" spans="1:39" s="112" customFormat="1" ht="30" customHeight="1" x14ac:dyDescent="0.4">
      <c r="A104" s="71">
        <v>91</v>
      </c>
      <c r="B104" s="105" t="str">
        <f>IF('（別紙2-5）5月1日～5月31日'!B104="","",'（別紙2-5）5月1日～5月31日'!B104)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SUM('（別紙2-1）4月1日～4月30日'!D104:AG104,'（別紙2-5）5月1日～5月31日'!D104:AH104,'（別紙2-6）6月1日～6月30日'!D104:AG104,'（別紙2-7）7月1日～7月31日'!D104:AH104,'（別紙2-8）8月1日～8月31日'!D104:AH104)</f>
        <v>0</v>
      </c>
      <c r="AK104" s="112" t="str">
        <f t="shared" si="3"/>
        <v/>
      </c>
      <c r="AL104" s="236" t="str">
        <f t="shared" si="4"/>
        <v/>
      </c>
      <c r="AM104" s="236"/>
    </row>
    <row r="105" spans="1:39" s="112" customFormat="1" ht="30" customHeight="1" x14ac:dyDescent="0.4">
      <c r="A105" s="35">
        <v>92</v>
      </c>
      <c r="B105" s="103" t="str">
        <f>IF('（別紙2-5）5月1日～5月31日'!B105="","",'（別紙2-5）5月1日～5月31日'!B105)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SUM('（別紙2-1）4月1日～4月30日'!D105:AG105,'（別紙2-5）5月1日～5月31日'!D105:AH105,'（別紙2-6）6月1日～6月30日'!D105:AG105,'（別紙2-7）7月1日～7月31日'!D105:AH105,'（別紙2-8）8月1日～8月31日'!D105:AH105)</f>
        <v>0</v>
      </c>
      <c r="AK105" s="112" t="str">
        <f t="shared" si="3"/>
        <v/>
      </c>
      <c r="AL105" s="236" t="str">
        <f t="shared" si="4"/>
        <v/>
      </c>
      <c r="AM105" s="236"/>
    </row>
    <row r="106" spans="1:39" s="112" customFormat="1" ht="30" customHeight="1" x14ac:dyDescent="0.4">
      <c r="A106" s="35">
        <v>93</v>
      </c>
      <c r="B106" s="103" t="str">
        <f>IF('（別紙2-5）5月1日～5月31日'!B106="","",'（別紙2-5）5月1日～5月31日'!B106)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SUM('（別紙2-1）4月1日～4月30日'!D106:AG106,'（別紙2-5）5月1日～5月31日'!D106:AH106,'（別紙2-6）6月1日～6月30日'!D106:AG106,'（別紙2-7）7月1日～7月31日'!D106:AH106,'（別紙2-8）8月1日～8月31日'!D106:AH106)</f>
        <v>0</v>
      </c>
      <c r="AK106" s="112" t="str">
        <f t="shared" si="3"/>
        <v/>
      </c>
      <c r="AL106" s="236" t="str">
        <f t="shared" si="4"/>
        <v/>
      </c>
      <c r="AM106" s="236"/>
    </row>
    <row r="107" spans="1:39" s="112" customFormat="1" ht="30" customHeight="1" x14ac:dyDescent="0.4">
      <c r="A107" s="35">
        <v>94</v>
      </c>
      <c r="B107" s="103" t="str">
        <f>IF('（別紙2-5）5月1日～5月31日'!B107="","",'（別紙2-5）5月1日～5月31日'!B107)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SUM('（別紙2-1）4月1日～4月30日'!D107:AG107,'（別紙2-5）5月1日～5月31日'!D107:AH107,'（別紙2-6）6月1日～6月30日'!D107:AG107,'（別紙2-7）7月1日～7月31日'!D107:AH107,'（別紙2-8）8月1日～8月31日'!D107:AH107)</f>
        <v>0</v>
      </c>
      <c r="AK107" s="112" t="str">
        <f t="shared" si="3"/>
        <v/>
      </c>
      <c r="AL107" s="236" t="str">
        <f t="shared" si="4"/>
        <v/>
      </c>
      <c r="AM107" s="236"/>
    </row>
    <row r="108" spans="1:39" s="112" customFormat="1" ht="30" customHeight="1" thickBot="1" x14ac:dyDescent="0.45">
      <c r="A108" s="37">
        <v>95</v>
      </c>
      <c r="B108" s="104" t="str">
        <f>IF('（別紙2-5）5月1日～5月31日'!B108="","",'（別紙2-5）5月1日～5月31日'!B108)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SUM('（別紙2-1）4月1日～4月30日'!D108:AG108,'（別紙2-5）5月1日～5月31日'!D108:AH108,'（別紙2-6）6月1日～6月30日'!D108:AG108,'（別紙2-7）7月1日～7月31日'!D108:AH108,'（別紙2-8）8月1日～8月31日'!D108:AH108)</f>
        <v>0</v>
      </c>
      <c r="AK108" s="112" t="str">
        <f t="shared" si="3"/>
        <v/>
      </c>
      <c r="AL108" s="236" t="str">
        <f t="shared" si="4"/>
        <v/>
      </c>
      <c r="AM108" s="236"/>
    </row>
    <row r="109" spans="1:39" s="112" customFormat="1" ht="30" customHeight="1" x14ac:dyDescent="0.4">
      <c r="A109" s="64">
        <v>96</v>
      </c>
      <c r="B109" s="105" t="str">
        <f>IF('（別紙2-5）5月1日～5月31日'!B109="","",'（別紙2-5）5月1日～5月31日'!B109)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SUM('（別紙2-1）4月1日～4月30日'!D109:AG109,'（別紙2-5）5月1日～5月31日'!D109:AH109,'（別紙2-6）6月1日～6月30日'!D109:AG109,'（別紙2-7）7月1日～7月31日'!D109:AH109,'（別紙2-8）8月1日～8月31日'!D109:AH109)</f>
        <v>0</v>
      </c>
      <c r="AK109" s="112" t="str">
        <f t="shared" si="3"/>
        <v/>
      </c>
      <c r="AL109" s="236" t="str">
        <f t="shared" si="4"/>
        <v/>
      </c>
      <c r="AM109" s="236"/>
    </row>
    <row r="110" spans="1:39" s="112" customFormat="1" ht="30" customHeight="1" x14ac:dyDescent="0.4">
      <c r="A110" s="35">
        <v>97</v>
      </c>
      <c r="B110" s="103" t="str">
        <f>IF('（別紙2-5）5月1日～5月31日'!B110="","",'（別紙2-5）5月1日～5月31日'!B110)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SUM('（別紙2-1）4月1日～4月30日'!D110:AG110,'（別紙2-5）5月1日～5月31日'!D110:AH110,'（別紙2-6）6月1日～6月30日'!D110:AG110,'（別紙2-7）7月1日～7月31日'!D110:AH110,'（別紙2-8）8月1日～8月31日'!D110:AH110)</f>
        <v>0</v>
      </c>
      <c r="AK110" s="112" t="str">
        <f t="shared" si="3"/>
        <v/>
      </c>
      <c r="AL110" s="236" t="str">
        <f t="shared" si="4"/>
        <v/>
      </c>
      <c r="AM110" s="236"/>
    </row>
    <row r="111" spans="1:39" s="112" customFormat="1" ht="30" customHeight="1" x14ac:dyDescent="0.4">
      <c r="A111" s="35">
        <v>98</v>
      </c>
      <c r="B111" s="103" t="str">
        <f>IF('（別紙2-5）5月1日～5月31日'!B111="","",'（別紙2-5）5月1日～5月31日'!B111)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SUM('（別紙2-1）4月1日～4月30日'!D111:AG111,'（別紙2-5）5月1日～5月31日'!D111:AH111,'（別紙2-6）6月1日～6月30日'!D111:AG111,'（別紙2-7）7月1日～7月31日'!D111:AH111,'（別紙2-8）8月1日～8月31日'!D111:AH111)</f>
        <v>0</v>
      </c>
      <c r="AK111" s="112" t="str">
        <f t="shared" si="3"/>
        <v/>
      </c>
      <c r="AL111" s="236" t="str">
        <f t="shared" si="4"/>
        <v/>
      </c>
      <c r="AM111" s="236"/>
    </row>
    <row r="112" spans="1:39" s="112" customFormat="1" ht="30" customHeight="1" x14ac:dyDescent="0.4">
      <c r="A112" s="35">
        <v>99</v>
      </c>
      <c r="B112" s="103" t="str">
        <f>IF('（別紙2-5）5月1日～5月31日'!B112="","",'（別紙2-5）5月1日～5月31日'!B112)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SUM('（別紙2-1）4月1日～4月30日'!D112:AG112,'（別紙2-5）5月1日～5月31日'!D112:AH112,'（別紙2-6）6月1日～6月30日'!D112:AG112,'（別紙2-7）7月1日～7月31日'!D112:AH112,'（別紙2-8）8月1日～8月31日'!D112:AH112)</f>
        <v>0</v>
      </c>
      <c r="AK112" s="112" t="str">
        <f t="shared" si="3"/>
        <v/>
      </c>
      <c r="AL112" s="236" t="str">
        <f t="shared" si="4"/>
        <v/>
      </c>
      <c r="AM112" s="236"/>
    </row>
    <row r="113" spans="1:39" s="112" customFormat="1" ht="30" customHeight="1" thickBot="1" x14ac:dyDescent="0.45">
      <c r="A113" s="35">
        <v>100</v>
      </c>
      <c r="B113" s="104" t="str">
        <f>IF('（別紙2-5）5月1日～5月31日'!B113="","",'（別紙2-5）5月1日～5月31日'!B113)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SUM('（別紙2-1）4月1日～4月30日'!D113:AG113,'（別紙2-5）5月1日～5月31日'!D113:AH113,'（別紙2-6）6月1日～6月30日'!D113:AG113,'（別紙2-7）7月1日～7月31日'!D113:AH113,'（別紙2-8）8月1日～8月31日'!D113:AH113)</f>
        <v>0</v>
      </c>
      <c r="AK113" s="112" t="str">
        <f t="shared" si="3"/>
        <v/>
      </c>
      <c r="AL113" s="236" t="str">
        <f t="shared" si="4"/>
        <v/>
      </c>
      <c r="AM113" s="236"/>
    </row>
    <row r="114" spans="1:39" s="112" customFormat="1" ht="30" customHeight="1" x14ac:dyDescent="0.4">
      <c r="A114" s="71">
        <v>101</v>
      </c>
      <c r="B114" s="105" t="str">
        <f>IF('（別紙2-5）5月1日～5月31日'!B114="","",'（別紙2-5）5月1日～5月31日'!B114)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SUM('（別紙2-1）4月1日～4月30日'!D114:AG114,'（別紙2-5）5月1日～5月31日'!D114:AH114,'（別紙2-6）6月1日～6月30日'!D114:AG114,'（別紙2-7）7月1日～7月31日'!D114:AH114,'（別紙2-8）8月1日～8月31日'!D114:AH114)</f>
        <v>0</v>
      </c>
      <c r="AK114" s="112" t="str">
        <f t="shared" si="3"/>
        <v/>
      </c>
      <c r="AL114" s="236" t="str">
        <f t="shared" si="4"/>
        <v/>
      </c>
      <c r="AM114" s="236"/>
    </row>
    <row r="115" spans="1:39" s="112" customFormat="1" ht="30" customHeight="1" x14ac:dyDescent="0.4">
      <c r="A115" s="35">
        <v>102</v>
      </c>
      <c r="B115" s="103" t="str">
        <f>IF('（別紙2-5）5月1日～5月31日'!B115="","",'（別紙2-5）5月1日～5月31日'!B115)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SUM('（別紙2-1）4月1日～4月30日'!D115:AG115,'（別紙2-5）5月1日～5月31日'!D115:AH115,'（別紙2-6）6月1日～6月30日'!D115:AG115,'（別紙2-7）7月1日～7月31日'!D115:AH115,'（別紙2-8）8月1日～8月31日'!D115:AH115)</f>
        <v>0</v>
      </c>
      <c r="AK115" s="112" t="str">
        <f t="shared" si="3"/>
        <v/>
      </c>
      <c r="AL115" s="236" t="str">
        <f t="shared" si="4"/>
        <v/>
      </c>
      <c r="AM115" s="236"/>
    </row>
    <row r="116" spans="1:39" s="112" customFormat="1" ht="30" customHeight="1" x14ac:dyDescent="0.4">
      <c r="A116" s="35">
        <v>103</v>
      </c>
      <c r="B116" s="103" t="str">
        <f>IF('（別紙2-5）5月1日～5月31日'!B116="","",'（別紙2-5）5月1日～5月31日'!B116)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SUM('（別紙2-1）4月1日～4月30日'!D116:AG116,'（別紙2-5）5月1日～5月31日'!D116:AH116,'（別紙2-6）6月1日～6月30日'!D116:AG116,'（別紙2-7）7月1日～7月31日'!D116:AH116,'（別紙2-8）8月1日～8月31日'!D116:AH116)</f>
        <v>0</v>
      </c>
      <c r="AK116" s="112" t="str">
        <f t="shared" si="3"/>
        <v/>
      </c>
      <c r="AL116" s="236" t="str">
        <f t="shared" si="4"/>
        <v/>
      </c>
      <c r="AM116" s="236"/>
    </row>
    <row r="117" spans="1:39" s="112" customFormat="1" ht="30" customHeight="1" x14ac:dyDescent="0.4">
      <c r="A117" s="35">
        <v>104</v>
      </c>
      <c r="B117" s="103" t="str">
        <f>IF('（別紙2-5）5月1日～5月31日'!B117="","",'（別紙2-5）5月1日～5月31日'!B117)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SUM('（別紙2-1）4月1日～4月30日'!D117:AG117,'（別紙2-5）5月1日～5月31日'!D117:AH117,'（別紙2-6）6月1日～6月30日'!D117:AG117,'（別紙2-7）7月1日～7月31日'!D117:AH117,'（別紙2-8）8月1日～8月31日'!D117:AH117)</f>
        <v>0</v>
      </c>
      <c r="AK117" s="112" t="str">
        <f t="shared" si="3"/>
        <v/>
      </c>
      <c r="AL117" s="236" t="str">
        <f t="shared" si="4"/>
        <v/>
      </c>
      <c r="AM117" s="236"/>
    </row>
    <row r="118" spans="1:39" s="112" customFormat="1" ht="30" customHeight="1" thickBot="1" x14ac:dyDescent="0.45">
      <c r="A118" s="37">
        <v>105</v>
      </c>
      <c r="B118" s="106" t="str">
        <f>IF('（別紙2-5）5月1日～5月31日'!B118="","",'（別紙2-5）5月1日～5月31日'!B118)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SUM('（別紙2-1）4月1日～4月30日'!D118:AG118,'（別紙2-5）5月1日～5月31日'!D118:AH118,'（別紙2-6）6月1日～6月30日'!D118:AG118,'（別紙2-7）7月1日～7月31日'!D118:AH118,'（別紙2-8）8月1日～8月31日'!D118:AH118)</f>
        <v>0</v>
      </c>
      <c r="AK118" s="112" t="str">
        <f t="shared" si="3"/>
        <v/>
      </c>
      <c r="AL118" s="236" t="str">
        <f t="shared" si="4"/>
        <v/>
      </c>
      <c r="AM118" s="236"/>
    </row>
    <row r="119" spans="1:39" s="112" customFormat="1" ht="30" customHeight="1" x14ac:dyDescent="0.4">
      <c r="A119" s="64">
        <v>106</v>
      </c>
      <c r="B119" s="103" t="str">
        <f>IF('（別紙2-5）5月1日～5月31日'!B119="","",'（別紙2-5）5月1日～5月31日'!B119)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SUM('（別紙2-1）4月1日～4月30日'!D119:AG119,'（別紙2-5）5月1日～5月31日'!D119:AH119,'（別紙2-6）6月1日～6月30日'!D119:AG119,'（別紙2-7）7月1日～7月31日'!D119:AH119,'（別紙2-8）8月1日～8月31日'!D119:AH119)</f>
        <v>0</v>
      </c>
      <c r="AK119" s="112" t="str">
        <f t="shared" si="3"/>
        <v/>
      </c>
      <c r="AL119" s="236" t="str">
        <f t="shared" si="4"/>
        <v/>
      </c>
      <c r="AM119" s="236"/>
    </row>
    <row r="120" spans="1:39" s="112" customFormat="1" ht="30" customHeight="1" x14ac:dyDescent="0.4">
      <c r="A120" s="35">
        <v>107</v>
      </c>
      <c r="B120" s="103" t="str">
        <f>IF('（別紙2-5）5月1日～5月31日'!B120="","",'（別紙2-5）5月1日～5月31日'!B120)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SUM('（別紙2-1）4月1日～4月30日'!D120:AG120,'（別紙2-5）5月1日～5月31日'!D120:AH120,'（別紙2-6）6月1日～6月30日'!D120:AG120,'（別紙2-7）7月1日～7月31日'!D120:AH120,'（別紙2-8）8月1日～8月31日'!D120:AH120)</f>
        <v>0</v>
      </c>
      <c r="AK120" s="112" t="str">
        <f t="shared" si="3"/>
        <v/>
      </c>
      <c r="AL120" s="236" t="str">
        <f t="shared" si="4"/>
        <v/>
      </c>
      <c r="AM120" s="236"/>
    </row>
    <row r="121" spans="1:39" s="112" customFormat="1" ht="30" customHeight="1" x14ac:dyDescent="0.4">
      <c r="A121" s="35">
        <v>108</v>
      </c>
      <c r="B121" s="103" t="str">
        <f>IF('（別紙2-5）5月1日～5月31日'!B121="","",'（別紙2-5）5月1日～5月31日'!B121)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SUM('（別紙2-1）4月1日～4月30日'!D121:AG121,'（別紙2-5）5月1日～5月31日'!D121:AH121,'（別紙2-6）6月1日～6月30日'!D121:AG121,'（別紙2-7）7月1日～7月31日'!D121:AH121,'（別紙2-8）8月1日～8月31日'!D121:AH121)</f>
        <v>0</v>
      </c>
      <c r="AK121" s="112" t="str">
        <f t="shared" si="3"/>
        <v/>
      </c>
      <c r="AL121" s="236" t="str">
        <f t="shared" si="4"/>
        <v/>
      </c>
      <c r="AM121" s="236"/>
    </row>
    <row r="122" spans="1:39" s="112" customFormat="1" ht="30" customHeight="1" x14ac:dyDescent="0.4">
      <c r="A122" s="35">
        <v>109</v>
      </c>
      <c r="B122" s="103" t="str">
        <f>IF('（別紙2-5）5月1日～5月31日'!B122="","",'（別紙2-5）5月1日～5月31日'!B122)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SUM('（別紙2-1）4月1日～4月30日'!D122:AG122,'（別紙2-5）5月1日～5月31日'!D122:AH122,'（別紙2-6）6月1日～6月30日'!D122:AG122,'（別紙2-7）7月1日～7月31日'!D122:AH122,'（別紙2-8）8月1日～8月31日'!D122:AH122)</f>
        <v>0</v>
      </c>
      <c r="AK122" s="112" t="str">
        <f t="shared" si="3"/>
        <v/>
      </c>
      <c r="AL122" s="236" t="str">
        <f t="shared" si="4"/>
        <v/>
      </c>
      <c r="AM122" s="236"/>
    </row>
    <row r="123" spans="1:39" s="112" customFormat="1" ht="30" customHeight="1" thickBot="1" x14ac:dyDescent="0.45">
      <c r="A123" s="35">
        <v>110</v>
      </c>
      <c r="B123" s="104" t="str">
        <f>IF('（別紙2-5）5月1日～5月31日'!B123="","",'（別紙2-5）5月1日～5月31日'!B123)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SUM('（別紙2-1）4月1日～4月30日'!D123:AG123,'（別紙2-5）5月1日～5月31日'!D123:AH123,'（別紙2-6）6月1日～6月30日'!D123:AG123,'（別紙2-7）7月1日～7月31日'!D123:AH123,'（別紙2-8）8月1日～8月31日'!D123:AH123)</f>
        <v>0</v>
      </c>
      <c r="AK123" s="112" t="str">
        <f t="shared" si="3"/>
        <v/>
      </c>
      <c r="AL123" s="236" t="str">
        <f t="shared" si="4"/>
        <v/>
      </c>
      <c r="AM123" s="236"/>
    </row>
    <row r="124" spans="1:39" s="112" customFormat="1" ht="30" customHeight="1" x14ac:dyDescent="0.4">
      <c r="A124" s="71">
        <v>111</v>
      </c>
      <c r="B124" s="105" t="str">
        <f>IF('（別紙2-5）5月1日～5月31日'!B124="","",'（別紙2-5）5月1日～5月31日'!B124)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SUM('（別紙2-1）4月1日～4月30日'!D124:AG124,'（別紙2-5）5月1日～5月31日'!D124:AH124,'（別紙2-6）6月1日～6月30日'!D124:AG124,'（別紙2-7）7月1日～7月31日'!D124:AH124,'（別紙2-8）8月1日～8月31日'!D124:AH124)</f>
        <v>0</v>
      </c>
      <c r="AK124" s="112" t="str">
        <f t="shared" si="3"/>
        <v/>
      </c>
      <c r="AL124" s="236" t="str">
        <f t="shared" si="4"/>
        <v/>
      </c>
      <c r="AM124" s="236"/>
    </row>
    <row r="125" spans="1:39" s="112" customFormat="1" ht="30" customHeight="1" x14ac:dyDescent="0.4">
      <c r="A125" s="35">
        <v>112</v>
      </c>
      <c r="B125" s="103" t="str">
        <f>IF('（別紙2-5）5月1日～5月31日'!B125="","",'（別紙2-5）5月1日～5月31日'!B125)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SUM('（別紙2-1）4月1日～4月30日'!D125:AG125,'（別紙2-5）5月1日～5月31日'!D125:AH125,'（別紙2-6）6月1日～6月30日'!D125:AG125,'（別紙2-7）7月1日～7月31日'!D125:AH125,'（別紙2-8）8月1日～8月31日'!D125:AH125)</f>
        <v>0</v>
      </c>
      <c r="AK125" s="112" t="str">
        <f t="shared" si="3"/>
        <v/>
      </c>
      <c r="AL125" s="236" t="str">
        <f t="shared" si="4"/>
        <v/>
      </c>
      <c r="AM125" s="236"/>
    </row>
    <row r="126" spans="1:39" s="112" customFormat="1" ht="30" customHeight="1" x14ac:dyDescent="0.4">
      <c r="A126" s="35">
        <v>113</v>
      </c>
      <c r="B126" s="103" t="str">
        <f>IF('（別紙2-5）5月1日～5月31日'!B126="","",'（別紙2-5）5月1日～5月31日'!B126)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SUM('（別紙2-1）4月1日～4月30日'!D126:AG126,'（別紙2-5）5月1日～5月31日'!D126:AH126,'（別紙2-6）6月1日～6月30日'!D126:AG126,'（別紙2-7）7月1日～7月31日'!D126:AH126,'（別紙2-8）8月1日～8月31日'!D126:AH126)</f>
        <v>0</v>
      </c>
      <c r="AK126" s="112" t="str">
        <f t="shared" si="3"/>
        <v/>
      </c>
      <c r="AL126" s="236" t="str">
        <f t="shared" si="4"/>
        <v/>
      </c>
      <c r="AM126" s="236"/>
    </row>
    <row r="127" spans="1:39" s="112" customFormat="1" ht="30" customHeight="1" x14ac:dyDescent="0.4">
      <c r="A127" s="35">
        <v>114</v>
      </c>
      <c r="B127" s="103" t="str">
        <f>IF('（別紙2-5）5月1日～5月31日'!B127="","",'（別紙2-5）5月1日～5月31日'!B127)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SUM('（別紙2-1）4月1日～4月30日'!D127:AG127,'（別紙2-5）5月1日～5月31日'!D127:AH127,'（別紙2-6）6月1日～6月30日'!D127:AG127,'（別紙2-7）7月1日～7月31日'!D127:AH127,'（別紙2-8）8月1日～8月31日'!D127:AH127)</f>
        <v>0</v>
      </c>
      <c r="AK127" s="112" t="str">
        <f t="shared" si="3"/>
        <v/>
      </c>
      <c r="AL127" s="236" t="str">
        <f t="shared" si="4"/>
        <v/>
      </c>
      <c r="AM127" s="236"/>
    </row>
    <row r="128" spans="1:39" s="112" customFormat="1" ht="30" customHeight="1" thickBot="1" x14ac:dyDescent="0.45">
      <c r="A128" s="37">
        <v>115</v>
      </c>
      <c r="B128" s="104" t="str">
        <f>IF('（別紙2-5）5月1日～5月31日'!B128="","",'（別紙2-5）5月1日～5月31日'!B128)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SUM('（別紙2-1）4月1日～4月30日'!D128:AG128,'（別紙2-5）5月1日～5月31日'!D128:AH128,'（別紙2-6）6月1日～6月30日'!D128:AG128,'（別紙2-7）7月1日～7月31日'!D128:AH128,'（別紙2-8）8月1日～8月31日'!D128:AH128)</f>
        <v>0</v>
      </c>
      <c r="AK128" s="112" t="str">
        <f t="shared" si="3"/>
        <v/>
      </c>
      <c r="AL128" s="236" t="str">
        <f t="shared" si="4"/>
        <v/>
      </c>
      <c r="AM128" s="236"/>
    </row>
    <row r="129" spans="1:39" s="112" customFormat="1" ht="30" customHeight="1" x14ac:dyDescent="0.4">
      <c r="A129" s="64">
        <v>116</v>
      </c>
      <c r="B129" s="105" t="str">
        <f>IF('（別紙2-5）5月1日～5月31日'!B129="","",'（別紙2-5）5月1日～5月31日'!B129)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SUM('（別紙2-1）4月1日～4月30日'!D129:AG129,'（別紙2-5）5月1日～5月31日'!D129:AH129,'（別紙2-6）6月1日～6月30日'!D129:AG129,'（別紙2-7）7月1日～7月31日'!D129:AH129,'（別紙2-8）8月1日～8月31日'!D129:AH129)</f>
        <v>0</v>
      </c>
      <c r="AK129" s="112" t="str">
        <f t="shared" si="3"/>
        <v/>
      </c>
      <c r="AL129" s="236" t="str">
        <f t="shared" si="4"/>
        <v/>
      </c>
      <c r="AM129" s="236"/>
    </row>
    <row r="130" spans="1:39" s="112" customFormat="1" ht="30" customHeight="1" x14ac:dyDescent="0.4">
      <c r="A130" s="35">
        <v>117</v>
      </c>
      <c r="B130" s="103" t="str">
        <f>IF('（別紙2-5）5月1日～5月31日'!B130="","",'（別紙2-5）5月1日～5月31日'!B130)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SUM('（別紙2-1）4月1日～4月30日'!D130:AG130,'（別紙2-5）5月1日～5月31日'!D130:AH130,'（別紙2-6）6月1日～6月30日'!D130:AG130,'（別紙2-7）7月1日～7月31日'!D130:AH130,'（別紙2-8）8月1日～8月31日'!D130:AH130)</f>
        <v>0</v>
      </c>
      <c r="AK130" s="112" t="str">
        <f t="shared" si="3"/>
        <v/>
      </c>
      <c r="AL130" s="236" t="str">
        <f t="shared" si="4"/>
        <v/>
      </c>
      <c r="AM130" s="236"/>
    </row>
    <row r="131" spans="1:39" s="112" customFormat="1" ht="30" customHeight="1" x14ac:dyDescent="0.4">
      <c r="A131" s="35">
        <v>118</v>
      </c>
      <c r="B131" s="103" t="str">
        <f>IF('（別紙2-5）5月1日～5月31日'!B131="","",'（別紙2-5）5月1日～5月31日'!B131)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SUM('（別紙2-1）4月1日～4月30日'!D131:AG131,'（別紙2-5）5月1日～5月31日'!D131:AH131,'（別紙2-6）6月1日～6月30日'!D131:AG131,'（別紙2-7）7月1日～7月31日'!D131:AH131,'（別紙2-8）8月1日～8月31日'!D131:AH131)</f>
        <v>0</v>
      </c>
      <c r="AK131" s="112" t="str">
        <f t="shared" si="3"/>
        <v/>
      </c>
      <c r="AL131" s="236" t="str">
        <f t="shared" si="4"/>
        <v/>
      </c>
      <c r="AM131" s="236"/>
    </row>
    <row r="132" spans="1:39" s="112" customFormat="1" ht="30" customHeight="1" x14ac:dyDescent="0.4">
      <c r="A132" s="35">
        <v>119</v>
      </c>
      <c r="B132" s="103" t="str">
        <f>IF('（別紙2-5）5月1日～5月31日'!B132="","",'（別紙2-5）5月1日～5月31日'!B132)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SUM('（別紙2-1）4月1日～4月30日'!D132:AG132,'（別紙2-5）5月1日～5月31日'!D132:AH132,'（別紙2-6）6月1日～6月30日'!D132:AG132,'（別紙2-7）7月1日～7月31日'!D132:AH132,'（別紙2-8）8月1日～8月31日'!D132:AH132)</f>
        <v>0</v>
      </c>
      <c r="AK132" s="112" t="str">
        <f t="shared" si="3"/>
        <v/>
      </c>
      <c r="AL132" s="236" t="str">
        <f t="shared" si="4"/>
        <v/>
      </c>
      <c r="AM132" s="236"/>
    </row>
    <row r="133" spans="1:39" s="112" customFormat="1" ht="30" customHeight="1" thickBot="1" x14ac:dyDescent="0.45">
      <c r="A133" s="35">
        <v>120</v>
      </c>
      <c r="B133" s="104" t="str">
        <f>IF('（別紙2-5）5月1日～5月31日'!B133="","",'（別紙2-5）5月1日～5月31日'!B133)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SUM('（別紙2-1）4月1日～4月30日'!D133:AG133,'（別紙2-5）5月1日～5月31日'!D133:AH133,'（別紙2-6）6月1日～6月30日'!D133:AG133,'（別紙2-7）7月1日～7月31日'!D133:AH133,'（別紙2-8）8月1日～8月31日'!D133:AH133)</f>
        <v>0</v>
      </c>
      <c r="AK133" s="112" t="str">
        <f t="shared" si="3"/>
        <v/>
      </c>
      <c r="AL133" s="236" t="str">
        <f t="shared" si="4"/>
        <v/>
      </c>
      <c r="AM133" s="236"/>
    </row>
    <row r="134" spans="1:39" s="112" customFormat="1" ht="30" customHeight="1" x14ac:dyDescent="0.4">
      <c r="A134" s="71">
        <v>121</v>
      </c>
      <c r="B134" s="105" t="str">
        <f>IF('（別紙2-5）5月1日～5月31日'!B134="","",'（別紙2-5）5月1日～5月31日'!B134)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SUM('（別紙2-1）4月1日～4月30日'!D134:AG134,'（別紙2-5）5月1日～5月31日'!D134:AH134,'（別紙2-6）6月1日～6月30日'!D134:AG134,'（別紙2-7）7月1日～7月31日'!D134:AH134,'（別紙2-8）8月1日～8月31日'!D134:AH134)</f>
        <v>0</v>
      </c>
      <c r="AK134" s="112" t="str">
        <f t="shared" si="3"/>
        <v/>
      </c>
      <c r="AL134" s="236" t="str">
        <f t="shared" si="4"/>
        <v/>
      </c>
      <c r="AM134" s="236"/>
    </row>
    <row r="135" spans="1:39" s="112" customFormat="1" ht="30" customHeight="1" x14ac:dyDescent="0.4">
      <c r="A135" s="35">
        <v>122</v>
      </c>
      <c r="B135" s="103" t="str">
        <f>IF('（別紙2-5）5月1日～5月31日'!B135="","",'（別紙2-5）5月1日～5月31日'!B135)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SUM('（別紙2-1）4月1日～4月30日'!D135:AG135,'（別紙2-5）5月1日～5月31日'!D135:AH135,'（別紙2-6）6月1日～6月30日'!D135:AG135,'（別紙2-7）7月1日～7月31日'!D135:AH135,'（別紙2-8）8月1日～8月31日'!D135:AH135)</f>
        <v>0</v>
      </c>
      <c r="AK135" s="112" t="str">
        <f t="shared" si="3"/>
        <v/>
      </c>
      <c r="AL135" s="236" t="str">
        <f t="shared" si="4"/>
        <v/>
      </c>
      <c r="AM135" s="236"/>
    </row>
    <row r="136" spans="1:39" s="112" customFormat="1" ht="30" customHeight="1" x14ac:dyDescent="0.4">
      <c r="A136" s="35">
        <v>123</v>
      </c>
      <c r="B136" s="103" t="str">
        <f>IF('（別紙2-5）5月1日～5月31日'!B136="","",'（別紙2-5）5月1日～5月31日'!B136)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SUM('（別紙2-1）4月1日～4月30日'!D136:AG136,'（別紙2-5）5月1日～5月31日'!D136:AH136,'（別紙2-6）6月1日～6月30日'!D136:AG136,'（別紙2-7）7月1日～7月31日'!D136:AH136,'（別紙2-8）8月1日～8月31日'!D136:AH136)</f>
        <v>0</v>
      </c>
      <c r="AK136" s="112" t="str">
        <f t="shared" si="3"/>
        <v/>
      </c>
      <c r="AL136" s="236" t="str">
        <f t="shared" si="4"/>
        <v/>
      </c>
      <c r="AM136" s="236"/>
    </row>
    <row r="137" spans="1:39" s="112" customFormat="1" ht="30" customHeight="1" x14ac:dyDescent="0.4">
      <c r="A137" s="35">
        <v>124</v>
      </c>
      <c r="B137" s="103" t="str">
        <f>IF('（別紙2-5）5月1日～5月31日'!B137="","",'（別紙2-5）5月1日～5月31日'!B137)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SUM('（別紙2-1）4月1日～4月30日'!D137:AG137,'（別紙2-5）5月1日～5月31日'!D137:AH137,'（別紙2-6）6月1日～6月30日'!D137:AG137,'（別紙2-7）7月1日～7月31日'!D137:AH137,'（別紙2-8）8月1日～8月31日'!D137:AH137)</f>
        <v>0</v>
      </c>
      <c r="AK137" s="112" t="str">
        <f t="shared" si="3"/>
        <v/>
      </c>
      <c r="AL137" s="236" t="str">
        <f t="shared" si="4"/>
        <v/>
      </c>
      <c r="AM137" s="236"/>
    </row>
    <row r="138" spans="1:39" s="112" customFormat="1" ht="30" customHeight="1" thickBot="1" x14ac:dyDescent="0.45">
      <c r="A138" s="37">
        <v>125</v>
      </c>
      <c r="B138" s="104" t="str">
        <f>IF('（別紙2-5）5月1日～5月31日'!B138="","",'（別紙2-5）5月1日～5月31日'!B138)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SUM('（別紙2-1）4月1日～4月30日'!D138:AG138,'（別紙2-5）5月1日～5月31日'!D138:AH138,'（別紙2-6）6月1日～6月30日'!D138:AG138,'（別紙2-7）7月1日～7月31日'!D138:AH138,'（別紙2-8）8月1日～8月31日'!D138:AH138)</f>
        <v>0</v>
      </c>
      <c r="AK138" s="112" t="str">
        <f t="shared" si="3"/>
        <v/>
      </c>
      <c r="AL138" s="236" t="str">
        <f t="shared" si="4"/>
        <v/>
      </c>
      <c r="AM138" s="236"/>
    </row>
    <row r="139" spans="1:39" s="112" customFormat="1" ht="30" customHeight="1" x14ac:dyDescent="0.4">
      <c r="A139" s="64">
        <v>126</v>
      </c>
      <c r="B139" s="105" t="str">
        <f>IF('（別紙2-5）5月1日～5月31日'!B139="","",'（別紙2-5）5月1日～5月31日'!B139)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SUM('（別紙2-1）4月1日～4月30日'!D139:AG139,'（別紙2-5）5月1日～5月31日'!D139:AH139,'（別紙2-6）6月1日～6月30日'!D139:AG139,'（別紙2-7）7月1日～7月31日'!D139:AH139,'（別紙2-8）8月1日～8月31日'!D139:AH139)</f>
        <v>0</v>
      </c>
      <c r="AK139" s="112" t="str">
        <f t="shared" si="3"/>
        <v/>
      </c>
      <c r="AL139" s="236" t="str">
        <f t="shared" si="4"/>
        <v/>
      </c>
      <c r="AM139" s="236"/>
    </row>
    <row r="140" spans="1:39" s="112" customFormat="1" ht="30" customHeight="1" x14ac:dyDescent="0.4">
      <c r="A140" s="35">
        <v>127</v>
      </c>
      <c r="B140" s="103" t="str">
        <f>IF('（別紙2-5）5月1日～5月31日'!B140="","",'（別紙2-5）5月1日～5月31日'!B140)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SUM('（別紙2-1）4月1日～4月30日'!D140:AG140,'（別紙2-5）5月1日～5月31日'!D140:AH140,'（別紙2-6）6月1日～6月30日'!D140:AG140,'（別紙2-7）7月1日～7月31日'!D140:AH140,'（別紙2-8）8月1日～8月31日'!D140:AH140)</f>
        <v>0</v>
      </c>
      <c r="AK140" s="112" t="str">
        <f t="shared" si="3"/>
        <v/>
      </c>
      <c r="AL140" s="236" t="str">
        <f t="shared" si="4"/>
        <v/>
      </c>
      <c r="AM140" s="236"/>
    </row>
    <row r="141" spans="1:39" s="112" customFormat="1" ht="30" customHeight="1" x14ac:dyDescent="0.4">
      <c r="A141" s="35">
        <v>128</v>
      </c>
      <c r="B141" s="103" t="str">
        <f>IF('（別紙2-5）5月1日～5月31日'!B141="","",'（別紙2-5）5月1日～5月31日'!B141)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SUM('（別紙2-1）4月1日～4月30日'!D141:AG141,'（別紙2-5）5月1日～5月31日'!D141:AH141,'（別紙2-6）6月1日～6月30日'!D141:AG141,'（別紙2-7）7月1日～7月31日'!D141:AH141,'（別紙2-8）8月1日～8月31日'!D141:AH141)</f>
        <v>0</v>
      </c>
      <c r="AK141" s="112" t="str">
        <f t="shared" si="3"/>
        <v/>
      </c>
      <c r="AL141" s="236" t="str">
        <f t="shared" si="4"/>
        <v/>
      </c>
      <c r="AM141" s="236"/>
    </row>
    <row r="142" spans="1:39" s="112" customFormat="1" ht="30" customHeight="1" x14ac:dyDescent="0.4">
      <c r="A142" s="35">
        <v>129</v>
      </c>
      <c r="B142" s="103" t="str">
        <f>IF('（別紙2-5）5月1日～5月31日'!B142="","",'（別紙2-5）5月1日～5月31日'!B142)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SUM('（別紙2-1）4月1日～4月30日'!D142:AG142,'（別紙2-5）5月1日～5月31日'!D142:AH142,'（別紙2-6）6月1日～6月30日'!D142:AG142,'（別紙2-7）7月1日～7月31日'!D142:AH142,'（別紙2-8）8月1日～8月31日'!D142:AH142)</f>
        <v>0</v>
      </c>
      <c r="AK142" s="112" t="str">
        <f t="shared" si="3"/>
        <v/>
      </c>
      <c r="AL142" s="236" t="str">
        <f t="shared" si="4"/>
        <v/>
      </c>
      <c r="AM142" s="236"/>
    </row>
    <row r="143" spans="1:39" s="112" customFormat="1" ht="30" customHeight="1" thickBot="1" x14ac:dyDescent="0.45">
      <c r="A143" s="35">
        <v>130</v>
      </c>
      <c r="B143" s="104" t="str">
        <f>IF('（別紙2-5）5月1日～5月31日'!B143="","",'（別紙2-5）5月1日～5月31日'!B143)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SUM('（別紙2-1）4月1日～4月30日'!D143:AG143,'（別紙2-5）5月1日～5月31日'!D143:AH143,'（別紙2-6）6月1日～6月30日'!D143:AG143,'（別紙2-7）7月1日～7月31日'!D143:AH143,'（別紙2-8）8月1日～8月31日'!D143:AH143)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IF('（別紙2-5）5月1日～5月31日'!B144="","",'（別紙2-5）5月1日～5月31日'!B144)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SUM('（別紙2-1）4月1日～4月30日'!D144:AG144,'（別紙2-5）5月1日～5月31日'!D144:AH144,'（別紙2-6）6月1日～6月30日'!D144:AG144,'（別紙2-7）7月1日～7月31日'!D144:AH144,'（別紙2-8）8月1日～8月31日'!D144:AH144)</f>
        <v>0</v>
      </c>
      <c r="AK144" s="112" t="str">
        <f t="shared" si="5"/>
        <v/>
      </c>
      <c r="AL144" s="236" t="str">
        <f t="shared" si="6"/>
        <v/>
      </c>
      <c r="AM144" s="236"/>
    </row>
    <row r="145" spans="1:39" s="112" customFormat="1" ht="30" customHeight="1" x14ac:dyDescent="0.4">
      <c r="A145" s="35">
        <v>132</v>
      </c>
      <c r="B145" s="103" t="str">
        <f>IF('（別紙2-5）5月1日～5月31日'!B145="","",'（別紙2-5）5月1日～5月31日'!B145)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SUM('（別紙2-1）4月1日～4月30日'!D145:AG145,'（別紙2-5）5月1日～5月31日'!D145:AH145,'（別紙2-6）6月1日～6月30日'!D145:AG145,'（別紙2-7）7月1日～7月31日'!D145:AH145,'（別紙2-8）8月1日～8月31日'!D145:AH145)</f>
        <v>0</v>
      </c>
      <c r="AK145" s="112" t="str">
        <f t="shared" si="5"/>
        <v/>
      </c>
      <c r="AL145" s="236" t="str">
        <f t="shared" si="6"/>
        <v/>
      </c>
      <c r="AM145" s="236"/>
    </row>
    <row r="146" spans="1:39" s="112" customFormat="1" ht="30" customHeight="1" x14ac:dyDescent="0.4">
      <c r="A146" s="35">
        <v>133</v>
      </c>
      <c r="B146" s="103" t="str">
        <f>IF('（別紙2-5）5月1日～5月31日'!B146="","",'（別紙2-5）5月1日～5月31日'!B146)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SUM('（別紙2-1）4月1日～4月30日'!D146:AG146,'（別紙2-5）5月1日～5月31日'!D146:AH146,'（別紙2-6）6月1日～6月30日'!D146:AG146,'（別紙2-7）7月1日～7月31日'!D146:AH146,'（別紙2-8）8月1日～8月31日'!D146:AH146)</f>
        <v>0</v>
      </c>
      <c r="AK146" s="112" t="str">
        <f t="shared" si="5"/>
        <v/>
      </c>
      <c r="AL146" s="236" t="str">
        <f t="shared" si="6"/>
        <v/>
      </c>
      <c r="AM146" s="236"/>
    </row>
    <row r="147" spans="1:39" s="112" customFormat="1" ht="30" customHeight="1" x14ac:dyDescent="0.4">
      <c r="A147" s="35">
        <v>134</v>
      </c>
      <c r="B147" s="103" t="str">
        <f>IF('（別紙2-5）5月1日～5月31日'!B147="","",'（別紙2-5）5月1日～5月31日'!B147)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SUM('（別紙2-1）4月1日～4月30日'!D147:AG147,'（別紙2-5）5月1日～5月31日'!D147:AH147,'（別紙2-6）6月1日～6月30日'!D147:AG147,'（別紙2-7）7月1日～7月31日'!D147:AH147,'（別紙2-8）8月1日～8月31日'!D147:AH147)</f>
        <v>0</v>
      </c>
      <c r="AK147" s="112" t="str">
        <f t="shared" si="5"/>
        <v/>
      </c>
      <c r="AL147" s="236" t="str">
        <f t="shared" si="6"/>
        <v/>
      </c>
      <c r="AM147" s="236"/>
    </row>
    <row r="148" spans="1:39" s="112" customFormat="1" ht="30" customHeight="1" thickBot="1" x14ac:dyDescent="0.45">
      <c r="A148" s="37">
        <v>135</v>
      </c>
      <c r="B148" s="104" t="str">
        <f>IF('（別紙2-5）5月1日～5月31日'!B148="","",'（別紙2-5）5月1日～5月31日'!B148)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SUM('（別紙2-1）4月1日～4月30日'!D148:AG148,'（別紙2-5）5月1日～5月31日'!D148:AH148,'（別紙2-6）6月1日～6月30日'!D148:AG148,'（別紙2-7）7月1日～7月31日'!D148:AH148,'（別紙2-8）8月1日～8月31日'!D148:AH148)</f>
        <v>0</v>
      </c>
      <c r="AK148" s="112" t="str">
        <f t="shared" si="5"/>
        <v/>
      </c>
      <c r="AL148" s="236" t="str">
        <f t="shared" si="6"/>
        <v/>
      </c>
      <c r="AM148" s="236"/>
    </row>
    <row r="149" spans="1:39" s="112" customFormat="1" ht="30" customHeight="1" x14ac:dyDescent="0.4">
      <c r="A149" s="64">
        <v>136</v>
      </c>
      <c r="B149" s="105" t="str">
        <f>IF('（別紙2-5）5月1日～5月31日'!B149="","",'（別紙2-5）5月1日～5月31日'!B149)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SUM('（別紙2-1）4月1日～4月30日'!D149:AG149,'（別紙2-5）5月1日～5月31日'!D149:AH149,'（別紙2-6）6月1日～6月30日'!D149:AG149,'（別紙2-7）7月1日～7月31日'!D149:AH149,'（別紙2-8）8月1日～8月31日'!D149:AH149)</f>
        <v>0</v>
      </c>
      <c r="AK149" s="112" t="str">
        <f t="shared" si="5"/>
        <v/>
      </c>
      <c r="AL149" s="236" t="str">
        <f t="shared" si="6"/>
        <v/>
      </c>
      <c r="AM149" s="236"/>
    </row>
    <row r="150" spans="1:39" s="112" customFormat="1" ht="30" customHeight="1" x14ac:dyDescent="0.4">
      <c r="A150" s="35">
        <v>137</v>
      </c>
      <c r="B150" s="103" t="str">
        <f>IF('（別紙2-5）5月1日～5月31日'!B150="","",'（別紙2-5）5月1日～5月31日'!B150)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SUM('（別紙2-1）4月1日～4月30日'!D150:AG150,'（別紙2-5）5月1日～5月31日'!D150:AH150,'（別紙2-6）6月1日～6月30日'!D150:AG150,'（別紙2-7）7月1日～7月31日'!D150:AH150,'（別紙2-8）8月1日～8月31日'!D150:AH150)</f>
        <v>0</v>
      </c>
      <c r="AK150" s="112" t="str">
        <f t="shared" si="5"/>
        <v/>
      </c>
      <c r="AL150" s="236" t="str">
        <f t="shared" si="6"/>
        <v/>
      </c>
      <c r="AM150" s="236"/>
    </row>
    <row r="151" spans="1:39" s="112" customFormat="1" ht="30" customHeight="1" x14ac:dyDescent="0.4">
      <c r="A151" s="35">
        <v>138</v>
      </c>
      <c r="B151" s="103" t="str">
        <f>IF('（別紙2-5）5月1日～5月31日'!B151="","",'（別紙2-5）5月1日～5月31日'!B151)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SUM('（別紙2-1）4月1日～4月30日'!D151:AG151,'（別紙2-5）5月1日～5月31日'!D151:AH151,'（別紙2-6）6月1日～6月30日'!D151:AG151,'（別紙2-7）7月1日～7月31日'!D151:AH151,'（別紙2-8）8月1日～8月31日'!D151:AH151)</f>
        <v>0</v>
      </c>
      <c r="AK151" s="112" t="str">
        <f t="shared" si="5"/>
        <v/>
      </c>
      <c r="AL151" s="236" t="str">
        <f t="shared" si="6"/>
        <v/>
      </c>
      <c r="AM151" s="236"/>
    </row>
    <row r="152" spans="1:39" s="112" customFormat="1" ht="30" customHeight="1" x14ac:dyDescent="0.4">
      <c r="A152" s="35">
        <v>139</v>
      </c>
      <c r="B152" s="103" t="str">
        <f>IF('（別紙2-5）5月1日～5月31日'!B152="","",'（別紙2-5）5月1日～5月31日'!B152)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SUM('（別紙2-1）4月1日～4月30日'!D152:AG152,'（別紙2-5）5月1日～5月31日'!D152:AH152,'（別紙2-6）6月1日～6月30日'!D152:AG152,'（別紙2-7）7月1日～7月31日'!D152:AH152,'（別紙2-8）8月1日～8月31日'!D152:AH152)</f>
        <v>0</v>
      </c>
      <c r="AK152" s="112" t="str">
        <f t="shared" si="5"/>
        <v/>
      </c>
      <c r="AL152" s="236" t="str">
        <f t="shared" si="6"/>
        <v/>
      </c>
      <c r="AM152" s="236"/>
    </row>
    <row r="153" spans="1:39" s="112" customFormat="1" ht="30" customHeight="1" thickBot="1" x14ac:dyDescent="0.45">
      <c r="A153" s="35">
        <v>140</v>
      </c>
      <c r="B153" s="104" t="str">
        <f>IF('（別紙2-5）5月1日～5月31日'!B153="","",'（別紙2-5）5月1日～5月31日'!B153)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SUM('（別紙2-1）4月1日～4月30日'!D153:AG153,'（別紙2-5）5月1日～5月31日'!D153:AH153,'（別紙2-6）6月1日～6月30日'!D153:AG153,'（別紙2-7）7月1日～7月31日'!D153:AH153,'（別紙2-8）8月1日～8月31日'!D153:AH153)</f>
        <v>0</v>
      </c>
      <c r="AK153" s="112" t="str">
        <f t="shared" si="5"/>
        <v/>
      </c>
      <c r="AL153" s="236" t="str">
        <f t="shared" si="6"/>
        <v/>
      </c>
      <c r="AM153" s="236"/>
    </row>
    <row r="154" spans="1:39" s="112" customFormat="1" ht="30" customHeight="1" x14ac:dyDescent="0.4">
      <c r="A154" s="71">
        <v>141</v>
      </c>
      <c r="B154" s="105" t="str">
        <f>IF('（別紙2-5）5月1日～5月31日'!B154="","",'（別紙2-5）5月1日～5月31日'!B154)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SUM('（別紙2-1）4月1日～4月30日'!D154:AG154,'（別紙2-5）5月1日～5月31日'!D154:AH154,'（別紙2-6）6月1日～6月30日'!D154:AG154,'（別紙2-7）7月1日～7月31日'!D154:AH154,'（別紙2-8）8月1日～8月31日'!D154:AH154)</f>
        <v>0</v>
      </c>
      <c r="AK154" s="112" t="str">
        <f t="shared" si="5"/>
        <v/>
      </c>
      <c r="AL154" s="236" t="str">
        <f t="shared" si="6"/>
        <v/>
      </c>
      <c r="AM154" s="236"/>
    </row>
    <row r="155" spans="1:39" s="112" customFormat="1" ht="30" customHeight="1" x14ac:dyDescent="0.4">
      <c r="A155" s="35">
        <v>142</v>
      </c>
      <c r="B155" s="103" t="str">
        <f>IF('（別紙2-5）5月1日～5月31日'!B155="","",'（別紙2-5）5月1日～5月31日'!B155)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SUM('（別紙2-1）4月1日～4月30日'!D155:AG155,'（別紙2-5）5月1日～5月31日'!D155:AH155,'（別紙2-6）6月1日～6月30日'!D155:AG155,'（別紙2-7）7月1日～7月31日'!D155:AH155,'（別紙2-8）8月1日～8月31日'!D155:AH155)</f>
        <v>0</v>
      </c>
      <c r="AK155" s="112" t="str">
        <f t="shared" si="5"/>
        <v/>
      </c>
      <c r="AL155" s="236" t="str">
        <f t="shared" si="6"/>
        <v/>
      </c>
      <c r="AM155" s="236"/>
    </row>
    <row r="156" spans="1:39" s="112" customFormat="1" ht="30" customHeight="1" x14ac:dyDescent="0.4">
      <c r="A156" s="35">
        <v>143</v>
      </c>
      <c r="B156" s="103" t="str">
        <f>IF('（別紙2-5）5月1日～5月31日'!B156="","",'（別紙2-5）5月1日～5月31日'!B156)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SUM('（別紙2-1）4月1日～4月30日'!D156:AG156,'（別紙2-5）5月1日～5月31日'!D156:AH156,'（別紙2-6）6月1日～6月30日'!D156:AG156,'（別紙2-7）7月1日～7月31日'!D156:AH156,'（別紙2-8）8月1日～8月31日'!D156:AH156)</f>
        <v>0</v>
      </c>
      <c r="AK156" s="112" t="str">
        <f t="shared" si="5"/>
        <v/>
      </c>
      <c r="AL156" s="236" t="str">
        <f t="shared" si="6"/>
        <v/>
      </c>
      <c r="AM156" s="236"/>
    </row>
    <row r="157" spans="1:39" s="112" customFormat="1" ht="30" customHeight="1" x14ac:dyDescent="0.4">
      <c r="A157" s="35">
        <v>144</v>
      </c>
      <c r="B157" s="103" t="str">
        <f>IF('（別紙2-5）5月1日～5月31日'!B157="","",'（別紙2-5）5月1日～5月31日'!B157)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SUM('（別紙2-1）4月1日～4月30日'!D157:AG157,'（別紙2-5）5月1日～5月31日'!D157:AH157,'（別紙2-6）6月1日～6月30日'!D157:AG157,'（別紙2-7）7月1日～7月31日'!D157:AH157,'（別紙2-8）8月1日～8月31日'!D157:AH157)</f>
        <v>0</v>
      </c>
      <c r="AK157" s="112" t="str">
        <f t="shared" si="5"/>
        <v/>
      </c>
      <c r="AL157" s="236" t="str">
        <f t="shared" si="6"/>
        <v/>
      </c>
      <c r="AM157" s="236"/>
    </row>
    <row r="158" spans="1:39" s="112" customFormat="1" ht="30" customHeight="1" thickBot="1" x14ac:dyDescent="0.45">
      <c r="A158" s="37">
        <v>145</v>
      </c>
      <c r="B158" s="106" t="str">
        <f>IF('（別紙2-5）5月1日～5月31日'!B158="","",'（別紙2-5）5月1日～5月31日'!B158)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SUM('（別紙2-1）4月1日～4月30日'!D158:AG158,'（別紙2-5）5月1日～5月31日'!D158:AH158,'（別紙2-6）6月1日～6月30日'!D158:AG158,'（別紙2-7）7月1日～7月31日'!D158:AH158,'（別紙2-8）8月1日～8月31日'!D158:AH158)</f>
        <v>0</v>
      </c>
      <c r="AK158" s="112" t="str">
        <f t="shared" si="5"/>
        <v/>
      </c>
      <c r="AL158" s="236" t="str">
        <f t="shared" si="6"/>
        <v/>
      </c>
      <c r="AM158" s="236"/>
    </row>
    <row r="159" spans="1:39" s="112" customFormat="1" ht="30" customHeight="1" x14ac:dyDescent="0.4">
      <c r="A159" s="71">
        <v>146</v>
      </c>
      <c r="B159" s="105" t="str">
        <f>IF('（別紙2-5）5月1日～5月31日'!B159="","",'（別紙2-5）5月1日～5月31日'!B159)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SUM('（別紙2-1）4月1日～4月30日'!D159:AG159,'（別紙2-5）5月1日～5月31日'!D159:AH159,'（別紙2-6）6月1日～6月30日'!D159:AG159,'（別紙2-7）7月1日～7月31日'!D159:AH159,'（別紙2-8）8月1日～8月31日'!D159:AH159)</f>
        <v>0</v>
      </c>
      <c r="AK159" s="112" t="str">
        <f t="shared" si="5"/>
        <v/>
      </c>
      <c r="AL159" s="236" t="str">
        <f t="shared" si="6"/>
        <v/>
      </c>
      <c r="AM159" s="236"/>
    </row>
    <row r="160" spans="1:39" s="112" customFormat="1" ht="30" customHeight="1" x14ac:dyDescent="0.4">
      <c r="A160" s="35">
        <v>147</v>
      </c>
      <c r="B160" s="103" t="str">
        <f>IF('（別紙2-5）5月1日～5月31日'!B160="","",'（別紙2-5）5月1日～5月31日'!B160)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SUM('（別紙2-1）4月1日～4月30日'!D160:AG160,'（別紙2-5）5月1日～5月31日'!D160:AH160,'（別紙2-6）6月1日～6月30日'!D160:AG160,'（別紙2-7）7月1日～7月31日'!D160:AH160,'（別紙2-8）8月1日～8月31日'!D160:AH160)</f>
        <v>0</v>
      </c>
      <c r="AK160" s="112" t="str">
        <f t="shared" si="5"/>
        <v/>
      </c>
      <c r="AL160" s="236" t="str">
        <f t="shared" si="6"/>
        <v/>
      </c>
      <c r="AM160" s="236"/>
    </row>
    <row r="161" spans="1:40" s="112" customFormat="1" ht="30" customHeight="1" x14ac:dyDescent="0.4">
      <c r="A161" s="35">
        <v>148</v>
      </c>
      <c r="B161" s="103" t="str">
        <f>IF('（別紙2-5）5月1日～5月31日'!B161="","",'（別紙2-5）5月1日～5月31日'!B161)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SUM('（別紙2-1）4月1日～4月30日'!D161:AG161,'（別紙2-5）5月1日～5月31日'!D161:AH161,'（別紙2-6）6月1日～6月30日'!D161:AG161,'（別紙2-7）7月1日～7月31日'!D161:AH161,'（別紙2-8）8月1日～8月31日'!D161:AH161)</f>
        <v>0</v>
      </c>
      <c r="AK161" s="112" t="str">
        <f t="shared" si="5"/>
        <v/>
      </c>
      <c r="AL161" s="236" t="str">
        <f t="shared" si="6"/>
        <v/>
      </c>
      <c r="AM161" s="236"/>
    </row>
    <row r="162" spans="1:40" s="112" customFormat="1" ht="30" customHeight="1" x14ac:dyDescent="0.4">
      <c r="A162" s="35">
        <v>149</v>
      </c>
      <c r="B162" s="103" t="str">
        <f>IF('（別紙2-5）5月1日～5月31日'!B162="","",'（別紙2-5）5月1日～5月31日'!B162)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SUM('（別紙2-1）4月1日～4月30日'!D162:AG162,'（別紙2-5）5月1日～5月31日'!D162:AH162,'（別紙2-6）6月1日～6月30日'!D162:AG162,'（別紙2-7）7月1日～7月31日'!D162:AH162,'（別紙2-8）8月1日～8月31日'!D162:AH162)</f>
        <v>0</v>
      </c>
      <c r="AK162" s="112" t="str">
        <f t="shared" si="5"/>
        <v/>
      </c>
      <c r="AL162" s="236" t="str">
        <f t="shared" si="6"/>
        <v/>
      </c>
      <c r="AM162" s="236"/>
    </row>
    <row r="163" spans="1:40" s="112" customFormat="1" ht="30" customHeight="1" thickBot="1" x14ac:dyDescent="0.45">
      <c r="A163" s="37">
        <v>150</v>
      </c>
      <c r="B163" s="107" t="str">
        <f>IF('（別紙2-5）5月1日～5月31日'!B163="","",'（別紙2-5）5月1日～5月31日'!B163)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SUM('（別紙2-1）4月1日～4月30日'!D163:AG163,'（別紙2-5）5月1日～5月31日'!D163:AH163,'（別紙2-6）6月1日～6月30日'!D163:AG163,'（別紙2-7）7月1日～7月31日'!D163:AH163,'（別紙2-8）8月1日～8月31日'!D163:AH163)</f>
        <v>0</v>
      </c>
      <c r="AK163" s="112" t="str">
        <f t="shared" si="5"/>
        <v/>
      </c>
      <c r="AL163" s="236" t="str">
        <f t="shared" si="6"/>
        <v/>
      </c>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12"/>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c r="AN165" s="112"/>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sheetProtection algorithmName="SHA-512" hashValue="XQL5fBLGcSQew0KS7Zj81pF3kNalpBdSnOx3R6HoE6eBJ4LI4Rq09OcZKnFoQepYsNijxz0EAC5+ci/0s0S7/g==" saltValue="43ONp+obC96/Ndm7weoN8g==" spinCount="100000" sheet="1" objects="1" scenarios="1" selectLockedCell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D14:AH163">
    <cfRule type="cellIs" dxfId="79" priority="19" operator="equal">
      <formula>1</formula>
    </cfRule>
  </conditionalFormatting>
  <conditionalFormatting sqref="AC5:AI5">
    <cfRule type="expression" dxfId="78" priority="13">
      <formula>$AI$5&lt;&gt;""</formula>
    </cfRule>
  </conditionalFormatting>
  <conditionalFormatting sqref="U8:AI8">
    <cfRule type="expression" dxfId="77" priority="16">
      <formula>$AI$8&lt;&gt;""</formula>
    </cfRule>
  </conditionalFormatting>
  <conditionalFormatting sqref="AC6:AI6">
    <cfRule type="expression" dxfId="76" priority="14">
      <formula>$AI$6&lt;&gt;""</formula>
    </cfRule>
  </conditionalFormatting>
  <conditionalFormatting sqref="H6:O6">
    <cfRule type="expression" dxfId="75" priority="11">
      <formula>$H$6&lt;&gt;""</formula>
    </cfRule>
  </conditionalFormatting>
  <conditionalFormatting sqref="V7:AI7">
    <cfRule type="expression" dxfId="74" priority="15">
      <formula>$AI$7&lt;&gt;""</formula>
    </cfRule>
  </conditionalFormatting>
  <dataValidations count="4">
    <dataValidation type="list" allowBlank="1" showInputMessage="1" showErrorMessage="1" sqref="C14:C163" xr:uid="{00000000-0002-0000-0500-000000000000}">
      <formula1>"○"</formula1>
    </dataValidation>
    <dataValidation allowBlank="1" showInputMessage="1" showErrorMessage="1" promptTitle="利用者名は別紙2-1に記入してください。" prompt="記入内容が自動反映されます。" sqref="B14:B163" xr:uid="{00000000-0002-0000-0500-000001000000}"/>
    <dataValidation allowBlank="1" showInputMessage="1" showErrorMessage="1" promptTitle="別紙1より施設種別を選択してください。" prompt="選択内容が自動で反映されます。" sqref="H5:R5" xr:uid="{00000000-0002-0000-0500-000002000000}"/>
    <dataValidation type="whole" operator="equal" allowBlank="1" showInputMessage="1" showErrorMessage="1" error="施設内療養を行った利用者ごとに、療養をした日に「１」を記載（発症日から最大15日間のみ）してください。" sqref="D14:AH163" xr:uid="{00000000-0002-0000-0500-000003000000}">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63B81D0A-5786-4EB7-A26C-41211E110371}">
            <xm:f>集計シート!$W14="×"</xm:f>
            <x14:dxf>
              <fill>
                <patternFill>
                  <bgColor rgb="FFFF0000"/>
                </patternFill>
              </fill>
            </x14:dxf>
          </x14:cfRule>
          <x14:cfRule type="expression" priority="5" id="{28DB30C6-168D-480F-9177-A0569E6806B3}">
            <xm:f>集計シート!$V14="×"</xm:f>
            <x14:dxf>
              <fill>
                <patternFill>
                  <bgColor rgb="FFFF0000"/>
                </patternFill>
              </fill>
            </x14:dxf>
          </x14:cfRule>
          <x14:cfRule type="expression" priority="6" id="{C4266C0F-ADA3-484E-904C-206352A53156}">
            <xm:f>集計シート!$U14="×"</xm:f>
            <x14:dxf>
              <fill>
                <patternFill>
                  <bgColor rgb="FFFF0000"/>
                </patternFill>
              </fill>
            </x14:dxf>
          </x14:cfRule>
          <xm:sqref>D14:AH163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170"/>
  <sheetViews>
    <sheetView view="pageBreakPreview" zoomScale="70" zoomScaleNormal="60" zoomScaleSheetLayoutView="70" workbookViewId="0">
      <selection activeCell="M15" sqref="M15"/>
    </sheetView>
  </sheetViews>
  <sheetFormatPr defaultRowHeight="15.75" x14ac:dyDescent="0.25"/>
  <cols>
    <col min="1" max="1" width="5" style="22" customWidth="1"/>
    <col min="2" max="2" width="31.125" style="22" customWidth="1"/>
    <col min="3" max="3" width="8.75" style="22" customWidth="1"/>
    <col min="4" max="33" width="5" style="111" customWidth="1"/>
    <col min="34" max="34" width="5" style="30" customWidth="1"/>
    <col min="35" max="35" width="3.75" style="111" bestFit="1" customWidth="1"/>
    <col min="36" max="38" width="17.625" style="111" hidden="1" customWidth="1"/>
    <col min="39" max="39" width="9" style="111" hidden="1" customWidth="1"/>
    <col min="40" max="45" width="9" style="111" customWidth="1"/>
    <col min="46" max="16384" width="9" style="111"/>
  </cols>
  <sheetData>
    <row r="1" spans="1:45" ht="29.25" customHeight="1" thickBot="1" x14ac:dyDescent="0.3">
      <c r="AH1" s="23" t="s">
        <v>171</v>
      </c>
    </row>
    <row r="2" spans="1:45"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row>
    <row r="3" spans="1:45"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78"/>
      <c r="AJ3" s="111" t="s">
        <v>2</v>
      </c>
    </row>
    <row r="4" spans="1:45"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78"/>
      <c r="AJ4" s="111" t="s">
        <v>4</v>
      </c>
      <c r="AL4" s="111">
        <v>500</v>
      </c>
      <c r="AM4" s="111">
        <v>5</v>
      </c>
    </row>
    <row r="5" spans="1:45"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372"/>
      <c r="S5" s="25" t="s">
        <v>60</v>
      </c>
      <c r="T5" s="25"/>
      <c r="U5" s="25"/>
      <c r="V5" s="25"/>
      <c r="W5" s="25"/>
      <c r="X5" s="25"/>
      <c r="Y5" s="25"/>
      <c r="Z5" s="25"/>
      <c r="AA5" s="25"/>
      <c r="AB5" s="25"/>
      <c r="AC5" s="25"/>
      <c r="AD5" s="25"/>
      <c r="AE5" s="25"/>
      <c r="AF5" s="25"/>
      <c r="AG5" s="25"/>
      <c r="AH5" s="77" t="str">
        <f>IF(COUNTIF(集計シート!$X$14:$X$163,"×")&gt;0,"利用者名は別紙2-2に入力してください。","")</f>
        <v/>
      </c>
      <c r="AJ5" s="111" t="s">
        <v>12</v>
      </c>
      <c r="AL5" s="111">
        <v>200</v>
      </c>
      <c r="AM5" s="111">
        <v>2</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3" t="str">
        <f>IF(COUNTIF(集計シート!$U$14:$U$163,"×")&gt;0,"療養日数は15日以内になるようにしてください。","")</f>
        <v/>
      </c>
    </row>
    <row r="7" spans="1:45" ht="30" customHeight="1" thickBot="1" x14ac:dyDescent="0.3">
      <c r="C7" s="444" t="s">
        <v>5</v>
      </c>
      <c r="D7" s="445"/>
      <c r="E7" s="446" t="s">
        <v>6</v>
      </c>
      <c r="F7" s="447"/>
      <c r="G7" s="447"/>
      <c r="H7" s="448" t="str">
        <f>IF(H5=AJ4,AL4,IF(H5=AJ5,AL5,""))</f>
        <v/>
      </c>
      <c r="I7" s="448"/>
      <c r="J7" s="449" t="s">
        <v>7</v>
      </c>
      <c r="K7" s="450"/>
      <c r="L7" s="451" t="s">
        <v>8</v>
      </c>
      <c r="M7" s="452"/>
      <c r="N7" s="452"/>
      <c r="O7" s="79" t="str">
        <f>IF(H5="大規模施設等（定員30人以上）",AM4,IF(H5="小規模施設等（定員29人以下）",AM5,""))</f>
        <v/>
      </c>
      <c r="P7" s="80" t="s">
        <v>9</v>
      </c>
      <c r="Q7" s="449" t="s">
        <v>10</v>
      </c>
      <c r="R7" s="450"/>
      <c r="T7" s="25"/>
      <c r="AH7" s="120" t="str">
        <f>IF(COUNTIF(集計シート!$V$14:$V$163,"×")&gt;0,"別紙1の4の要件を満たしていない場合は、療養日数が10日以内になるようにしてください。","")</f>
        <v/>
      </c>
      <c r="AJ7" s="187" t="s">
        <v>104</v>
      </c>
      <c r="AK7" s="191" t="s">
        <v>105</v>
      </c>
      <c r="AL7" s="192" t="s">
        <v>106</v>
      </c>
    </row>
    <row r="8" spans="1:45"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4" t="str">
        <f>IF(COUNTIF(集計シート!$W$14:$W$163,"×")&gt;0,"無症状者（検体採取日が令和5年1月1日以降）の療養日数は7日以内になるようにしてください。","")</f>
        <v/>
      </c>
      <c r="AJ8" s="190">
        <f>AH164</f>
        <v>0</v>
      </c>
      <c r="AK8" s="190" t="str">
        <f>IF(H5=AJ4,AH165,IF(H5=AJ5,AH166,"規模を選択してください"))</f>
        <v>規模を選択してください</v>
      </c>
      <c r="AL8" s="190">
        <f>AH167</f>
        <v>0</v>
      </c>
    </row>
    <row r="9" spans="1:45"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row>
    <row r="10" spans="1:45" s="112" customFormat="1" ht="30" customHeight="1" x14ac:dyDescent="0.4">
      <c r="A10" s="41"/>
      <c r="B10" s="42"/>
      <c r="C10" s="43" t="s">
        <v>15</v>
      </c>
      <c r="D10" s="44">
        <v>9</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97"/>
      <c r="AH10" s="453" t="s">
        <v>16</v>
      </c>
    </row>
    <row r="11" spans="1:45"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98">
        <v>30</v>
      </c>
      <c r="AH11" s="454"/>
      <c r="AK11" s="236"/>
      <c r="AL11" s="236"/>
    </row>
    <row r="12" spans="1:45"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J12" s="112" t="s">
        <v>107</v>
      </c>
      <c r="AK12" s="236" t="s">
        <v>109</v>
      </c>
      <c r="AL12" s="236"/>
    </row>
    <row r="13" spans="1:45"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58">
        <f t="shared" si="0"/>
        <v>0</v>
      </c>
      <c r="AH13" s="59">
        <f>SUM(D13:AG13)</f>
        <v>0</v>
      </c>
      <c r="AI13" s="112"/>
      <c r="AJ13" s="112">
        <f>MIN(AJ14:AJ163)</f>
        <v>0</v>
      </c>
      <c r="AK13" s="236">
        <f>MAX(AK14:AK163)</f>
        <v>0</v>
      </c>
      <c r="AL13" s="236"/>
      <c r="AM13" s="112"/>
      <c r="AN13" s="112"/>
      <c r="AO13" s="112"/>
      <c r="AP13" s="112"/>
      <c r="AQ13" s="112"/>
      <c r="AR13" s="112"/>
      <c r="AS13" s="112"/>
    </row>
    <row r="14" spans="1:45" s="112" customFormat="1" ht="30" customHeight="1" thickTop="1" x14ac:dyDescent="0.4">
      <c r="A14" s="60">
        <v>1</v>
      </c>
      <c r="B14" s="103" t="str">
        <f>IF('（別紙2-5）5月1日～5月31日'!B14="","",'（別紙2-5）5月1日～5月31日'!B14)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95"/>
      <c r="AH14" s="152">
        <f>SUM('（別紙2-1）4月1日～4月30日'!D14:AG14,'（別紙2-5）5月1日～5月31日'!D14:AH14,'（別紙2-6）6月1日～6月30日'!D14:AG14,'（別紙2-7）7月1日～7月31日'!D14:AH14,'（別紙2-8）8月1日～8月31日'!D14:AH14,'（別紙2-9）9月1日～9月30日'!D14:AG14)</f>
        <v>0</v>
      </c>
      <c r="AJ14" s="112" t="str">
        <f>IFERROR(MATCH(0,INDEX(0/($D14:$AG14&lt;&gt;""),),0),"")</f>
        <v/>
      </c>
      <c r="AK14" s="236" t="str">
        <f>IFERROR(MATCH(MAX($D14:$AG14)+1,$D14:$AG14,1),"")</f>
        <v/>
      </c>
      <c r="AL14" s="236"/>
    </row>
    <row r="15" spans="1:45" s="112" customFormat="1" ht="30" customHeight="1" x14ac:dyDescent="0.4">
      <c r="A15" s="33">
        <v>2</v>
      </c>
      <c r="B15" s="103" t="str">
        <f>IF('（別紙2-5）5月1日～5月31日'!B15="","",'（別紙2-5）5月1日～5月31日'!B15)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94"/>
      <c r="AH15" s="34">
        <f>SUM('（別紙2-1）4月1日～4月30日'!D15:AG15,'（別紙2-5）5月1日～5月31日'!D15:AH15,'（別紙2-6）6月1日～6月30日'!D15:AG15,'（別紙2-7）7月1日～7月31日'!D15:AH15,'（別紙2-8）8月1日～8月31日'!D15:AH15,'（別紙2-9）9月1日～9月30日'!D15:AG15)</f>
        <v>0</v>
      </c>
      <c r="AJ15" s="112" t="str">
        <f t="shared" ref="AJ15:AJ78" si="1">IFERROR(MATCH(0,INDEX(0/($D15:$AG15&lt;&gt;""),),0),"")</f>
        <v/>
      </c>
      <c r="AK15" s="236" t="str">
        <f t="shared" ref="AK15:AK78" si="2">IFERROR(MATCH(MAX($D15:$AG15)+1,$D15:$AG15,1),"")</f>
        <v/>
      </c>
      <c r="AL15" s="236"/>
    </row>
    <row r="16" spans="1:45" s="112" customFormat="1" ht="30" customHeight="1" x14ac:dyDescent="0.4">
      <c r="A16" s="33">
        <v>3</v>
      </c>
      <c r="B16" s="103" t="str">
        <f>IF('（別紙2-5）5月1日～5月31日'!B16="","",'（別紙2-5）5月1日～5月31日'!B16)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94"/>
      <c r="AH16" s="34">
        <f>SUM('（別紙2-1）4月1日～4月30日'!D16:AG16,'（別紙2-5）5月1日～5月31日'!D16:AH16,'（別紙2-6）6月1日～6月30日'!D16:AG16,'（別紙2-7）7月1日～7月31日'!D16:AH16,'（別紙2-8）8月1日～8月31日'!D16:AH16,'（別紙2-9）9月1日～9月30日'!D16:AG16)</f>
        <v>0</v>
      </c>
      <c r="AJ16" s="112" t="str">
        <f t="shared" si="1"/>
        <v/>
      </c>
      <c r="AK16" s="236" t="str">
        <f t="shared" si="2"/>
        <v/>
      </c>
      <c r="AL16" s="236"/>
    </row>
    <row r="17" spans="1:38" s="112" customFormat="1" ht="30" customHeight="1" x14ac:dyDescent="0.4">
      <c r="A17" s="33">
        <v>4</v>
      </c>
      <c r="B17" s="103" t="str">
        <f>IF('（別紙2-5）5月1日～5月31日'!B17="","",'（別紙2-5）5月1日～5月31日'!B17)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94"/>
      <c r="AH17" s="34">
        <f>SUM('（別紙2-1）4月1日～4月30日'!D17:AG17,'（別紙2-5）5月1日～5月31日'!D17:AH17,'（別紙2-6）6月1日～6月30日'!D17:AG17,'（別紙2-7）7月1日～7月31日'!D17:AH17,'（別紙2-8）8月1日～8月31日'!D17:AH17,'（別紙2-9）9月1日～9月30日'!D17:AG17)</f>
        <v>0</v>
      </c>
      <c r="AJ17" s="112" t="str">
        <f t="shared" si="1"/>
        <v/>
      </c>
      <c r="AK17" s="236" t="str">
        <f t="shared" si="2"/>
        <v/>
      </c>
      <c r="AL17" s="236"/>
    </row>
    <row r="18" spans="1:38" s="112" customFormat="1" ht="30" customHeight="1" thickBot="1" x14ac:dyDescent="0.45">
      <c r="A18" s="37">
        <v>5</v>
      </c>
      <c r="B18" s="104" t="str">
        <f>IF('（別紙2-5）5月1日～5月31日'!B18="","",'（別紙2-5）5月1日～5月31日'!B18)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93"/>
      <c r="AH18" s="38">
        <f>SUM('（別紙2-1）4月1日～4月30日'!D18:AG18,'（別紙2-5）5月1日～5月31日'!D18:AH18,'（別紙2-6）6月1日～6月30日'!D18:AG18,'（別紙2-7）7月1日～7月31日'!D18:AH18,'（別紙2-8）8月1日～8月31日'!D18:AH18,'（別紙2-9）9月1日～9月30日'!D18:AG18)</f>
        <v>0</v>
      </c>
      <c r="AJ18" s="112" t="str">
        <f t="shared" si="1"/>
        <v/>
      </c>
      <c r="AK18" s="236" t="str">
        <f t="shared" si="2"/>
        <v/>
      </c>
      <c r="AL18" s="236"/>
    </row>
    <row r="19" spans="1:38" s="112" customFormat="1" ht="30" customHeight="1" x14ac:dyDescent="0.4">
      <c r="A19" s="60">
        <v>6</v>
      </c>
      <c r="B19" s="105" t="str">
        <f>IF('（別紙2-5）5月1日～5月31日'!B19="","",'（別紙2-5）5月1日～5月31日'!B19)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95"/>
      <c r="AH19" s="62">
        <f>SUM('（別紙2-1）4月1日～4月30日'!D19:AG19,'（別紙2-5）5月1日～5月31日'!D19:AH19,'（別紙2-6）6月1日～6月30日'!D19:AG19,'（別紙2-7）7月1日～7月31日'!D19:AH19,'（別紙2-8）8月1日～8月31日'!D19:AH19,'（別紙2-9）9月1日～9月30日'!D19:AG19)</f>
        <v>0</v>
      </c>
      <c r="AJ19" s="112" t="str">
        <f t="shared" si="1"/>
        <v/>
      </c>
      <c r="AK19" s="236" t="str">
        <f t="shared" si="2"/>
        <v/>
      </c>
      <c r="AL19" s="236"/>
    </row>
    <row r="20" spans="1:38" s="112" customFormat="1" ht="30" customHeight="1" x14ac:dyDescent="0.4">
      <c r="A20" s="33">
        <v>7</v>
      </c>
      <c r="B20" s="103" t="str">
        <f>IF('（別紙2-5）5月1日～5月31日'!B20="","",'（別紙2-5）5月1日～5月31日'!B20)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94"/>
      <c r="AH20" s="34">
        <f>SUM('（別紙2-1）4月1日～4月30日'!D20:AG20,'（別紙2-5）5月1日～5月31日'!D20:AH20,'（別紙2-6）6月1日～6月30日'!D20:AG20,'（別紙2-7）7月1日～7月31日'!D20:AH20,'（別紙2-8）8月1日～8月31日'!D20:AH20,'（別紙2-9）9月1日～9月30日'!D20:AG20)</f>
        <v>0</v>
      </c>
      <c r="AJ20" s="112" t="str">
        <f t="shared" si="1"/>
        <v/>
      </c>
      <c r="AK20" s="236" t="str">
        <f t="shared" si="2"/>
        <v/>
      </c>
      <c r="AL20" s="236"/>
    </row>
    <row r="21" spans="1:38" s="112" customFormat="1" ht="30" customHeight="1" x14ac:dyDescent="0.4">
      <c r="A21" s="33">
        <v>8</v>
      </c>
      <c r="B21" s="103" t="str">
        <f>IF('（別紙2-5）5月1日～5月31日'!B21="","",'（別紙2-5）5月1日～5月31日'!B21)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94"/>
      <c r="AH21" s="34">
        <f>SUM('（別紙2-1）4月1日～4月30日'!D21:AG21,'（別紙2-5）5月1日～5月31日'!D21:AH21,'（別紙2-6）6月1日～6月30日'!D21:AG21,'（別紙2-7）7月1日～7月31日'!D21:AH21,'（別紙2-8）8月1日～8月31日'!D21:AH21,'（別紙2-9）9月1日～9月30日'!D21:AG21)</f>
        <v>0</v>
      </c>
      <c r="AJ21" s="112" t="str">
        <f t="shared" si="1"/>
        <v/>
      </c>
      <c r="AK21" s="236" t="str">
        <f t="shared" si="2"/>
        <v/>
      </c>
      <c r="AL21" s="236"/>
    </row>
    <row r="22" spans="1:38" s="112" customFormat="1" ht="30" customHeight="1" x14ac:dyDescent="0.4">
      <c r="A22" s="33">
        <v>9</v>
      </c>
      <c r="B22" s="103" t="str">
        <f>IF('（別紙2-5）5月1日～5月31日'!B22="","",'（別紙2-5）5月1日～5月31日'!B22)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94"/>
      <c r="AH22" s="34">
        <f>SUM('（別紙2-1）4月1日～4月30日'!D22:AG22,'（別紙2-5）5月1日～5月31日'!D22:AH22,'（別紙2-6）6月1日～6月30日'!D22:AG22,'（別紙2-7）7月1日～7月31日'!D22:AH22,'（別紙2-8）8月1日～8月31日'!D22:AH22,'（別紙2-9）9月1日～9月30日'!D22:AG22)</f>
        <v>0</v>
      </c>
      <c r="AJ22" s="112" t="str">
        <f t="shared" si="1"/>
        <v/>
      </c>
      <c r="AK22" s="236" t="str">
        <f t="shared" si="2"/>
        <v/>
      </c>
      <c r="AL22" s="236"/>
    </row>
    <row r="23" spans="1:38" s="112" customFormat="1" ht="30" customHeight="1" thickBot="1" x14ac:dyDescent="0.45">
      <c r="A23" s="37">
        <v>10</v>
      </c>
      <c r="B23" s="104" t="str">
        <f>IF('（別紙2-5）5月1日～5月31日'!B23="","",'（別紙2-5）5月1日～5月31日'!B23)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93"/>
      <c r="AH23" s="38">
        <f>SUM('（別紙2-1）4月1日～4月30日'!D23:AG23,'（別紙2-5）5月1日～5月31日'!D23:AH23,'（別紙2-6）6月1日～6月30日'!D23:AG23,'（別紙2-7）7月1日～7月31日'!D23:AH23,'（別紙2-8）8月1日～8月31日'!D23:AH23,'（別紙2-9）9月1日～9月30日'!D23:AG23)</f>
        <v>0</v>
      </c>
      <c r="AJ23" s="112" t="str">
        <f t="shared" si="1"/>
        <v/>
      </c>
      <c r="AK23" s="236" t="str">
        <f t="shared" si="2"/>
        <v/>
      </c>
      <c r="AL23" s="236"/>
    </row>
    <row r="24" spans="1:38" s="112" customFormat="1" ht="30" customHeight="1" x14ac:dyDescent="0.4">
      <c r="A24" s="60">
        <v>11</v>
      </c>
      <c r="B24" s="105" t="str">
        <f>IF('（別紙2-5）5月1日～5月31日'!B24="","",'（別紙2-5）5月1日～5月31日'!B24)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95"/>
      <c r="AH24" s="62">
        <f>SUM('（別紙2-1）4月1日～4月30日'!D24:AG24,'（別紙2-5）5月1日～5月31日'!D24:AH24,'（別紙2-6）6月1日～6月30日'!D24:AG24,'（別紙2-7）7月1日～7月31日'!D24:AH24,'（別紙2-8）8月1日～8月31日'!D24:AH24,'（別紙2-9）9月1日～9月30日'!D24:AG24)</f>
        <v>0</v>
      </c>
      <c r="AJ24" s="112" t="str">
        <f t="shared" si="1"/>
        <v/>
      </c>
      <c r="AK24" s="236" t="str">
        <f t="shared" si="2"/>
        <v/>
      </c>
      <c r="AL24" s="236"/>
    </row>
    <row r="25" spans="1:38" s="112" customFormat="1" ht="30" customHeight="1" x14ac:dyDescent="0.4">
      <c r="A25" s="33">
        <v>12</v>
      </c>
      <c r="B25" s="103" t="str">
        <f>IF('（別紙2-5）5月1日～5月31日'!B25="","",'（別紙2-5）5月1日～5月31日'!B25)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94"/>
      <c r="AH25" s="34">
        <f>SUM('（別紙2-1）4月1日～4月30日'!D25:AG25,'（別紙2-5）5月1日～5月31日'!D25:AH25,'（別紙2-6）6月1日～6月30日'!D25:AG25,'（別紙2-7）7月1日～7月31日'!D25:AH25,'（別紙2-8）8月1日～8月31日'!D25:AH25,'（別紙2-9）9月1日～9月30日'!D25:AG25)</f>
        <v>0</v>
      </c>
      <c r="AJ25" s="112" t="str">
        <f t="shared" si="1"/>
        <v/>
      </c>
      <c r="AK25" s="236" t="str">
        <f t="shared" si="2"/>
        <v/>
      </c>
      <c r="AL25" s="236"/>
    </row>
    <row r="26" spans="1:38" s="112" customFormat="1" ht="30" customHeight="1" x14ac:dyDescent="0.4">
      <c r="A26" s="33">
        <v>13</v>
      </c>
      <c r="B26" s="103" t="str">
        <f>IF('（別紙2-5）5月1日～5月31日'!B26="","",'（別紙2-5）5月1日～5月31日'!B26)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94"/>
      <c r="AH26" s="34">
        <f>SUM('（別紙2-1）4月1日～4月30日'!D26:AG26,'（別紙2-5）5月1日～5月31日'!D26:AH26,'（別紙2-6）6月1日～6月30日'!D26:AG26,'（別紙2-7）7月1日～7月31日'!D26:AH26,'（別紙2-8）8月1日～8月31日'!D26:AH26,'（別紙2-9）9月1日～9月30日'!D26:AG26)</f>
        <v>0</v>
      </c>
      <c r="AJ26" s="112" t="str">
        <f t="shared" si="1"/>
        <v/>
      </c>
      <c r="AK26" s="236" t="str">
        <f t="shared" si="2"/>
        <v/>
      </c>
      <c r="AL26" s="236"/>
    </row>
    <row r="27" spans="1:38" s="112" customFormat="1" ht="30" customHeight="1" x14ac:dyDescent="0.4">
      <c r="A27" s="33">
        <v>14</v>
      </c>
      <c r="B27" s="103" t="str">
        <f>IF('（別紙2-5）5月1日～5月31日'!B27="","",'（別紙2-5）5月1日～5月31日'!B27)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94"/>
      <c r="AH27" s="34">
        <f>SUM('（別紙2-1）4月1日～4月30日'!D27:AG27,'（別紙2-5）5月1日～5月31日'!D27:AH27,'（別紙2-6）6月1日～6月30日'!D27:AG27,'（別紙2-7）7月1日～7月31日'!D27:AH27,'（別紙2-8）8月1日～8月31日'!D27:AH27,'（別紙2-9）9月1日～9月30日'!D27:AG27)</f>
        <v>0</v>
      </c>
      <c r="AJ27" s="112" t="str">
        <f t="shared" si="1"/>
        <v/>
      </c>
      <c r="AK27" s="236" t="str">
        <f t="shared" si="2"/>
        <v/>
      </c>
      <c r="AL27" s="236"/>
    </row>
    <row r="28" spans="1:38" s="112" customFormat="1" ht="30" customHeight="1" thickBot="1" x14ac:dyDescent="0.45">
      <c r="A28" s="37">
        <v>15</v>
      </c>
      <c r="B28" s="104" t="str">
        <f>IF('（別紙2-5）5月1日～5月31日'!B28="","",'（別紙2-5）5月1日～5月31日'!B28)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93"/>
      <c r="AH28" s="38">
        <f>SUM('（別紙2-1）4月1日～4月30日'!D28:AG28,'（別紙2-5）5月1日～5月31日'!D28:AH28,'（別紙2-6）6月1日～6月30日'!D28:AG28,'（別紙2-7）7月1日～7月31日'!D28:AH28,'（別紙2-8）8月1日～8月31日'!D28:AH28,'（別紙2-9）9月1日～9月30日'!D28:AG28)</f>
        <v>0</v>
      </c>
      <c r="AJ28" s="112" t="str">
        <f t="shared" si="1"/>
        <v/>
      </c>
      <c r="AK28" s="236" t="str">
        <f t="shared" si="2"/>
        <v/>
      </c>
      <c r="AL28" s="236"/>
    </row>
    <row r="29" spans="1:38" s="112" customFormat="1" ht="30" customHeight="1" x14ac:dyDescent="0.4">
      <c r="A29" s="60">
        <v>16</v>
      </c>
      <c r="B29" s="105" t="str">
        <f>IF('（別紙2-5）5月1日～5月31日'!B29="","",'（別紙2-5）5月1日～5月31日'!B29)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95"/>
      <c r="AH29" s="62">
        <f>SUM('（別紙2-1）4月1日～4月30日'!D29:AG29,'（別紙2-5）5月1日～5月31日'!D29:AH29,'（別紙2-6）6月1日～6月30日'!D29:AG29,'（別紙2-7）7月1日～7月31日'!D29:AH29,'（別紙2-8）8月1日～8月31日'!D29:AH29,'（別紙2-9）9月1日～9月30日'!D29:AG29)</f>
        <v>0</v>
      </c>
      <c r="AJ29" s="112" t="str">
        <f t="shared" si="1"/>
        <v/>
      </c>
      <c r="AK29" s="236" t="str">
        <f t="shared" si="2"/>
        <v/>
      </c>
      <c r="AL29" s="236"/>
    </row>
    <row r="30" spans="1:38" s="112" customFormat="1" ht="30" customHeight="1" x14ac:dyDescent="0.4">
      <c r="A30" s="33">
        <v>17</v>
      </c>
      <c r="B30" s="103" t="str">
        <f>IF('（別紙2-5）5月1日～5月31日'!B30="","",'（別紙2-5）5月1日～5月31日'!B30)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94"/>
      <c r="AH30" s="34">
        <f>SUM('（別紙2-1）4月1日～4月30日'!D30:AG30,'（別紙2-5）5月1日～5月31日'!D30:AH30,'（別紙2-6）6月1日～6月30日'!D30:AG30,'（別紙2-7）7月1日～7月31日'!D30:AH30,'（別紙2-8）8月1日～8月31日'!D30:AH30,'（別紙2-9）9月1日～9月30日'!D30:AG30)</f>
        <v>0</v>
      </c>
      <c r="AJ30" s="112" t="str">
        <f t="shared" si="1"/>
        <v/>
      </c>
      <c r="AK30" s="236" t="str">
        <f t="shared" si="2"/>
        <v/>
      </c>
      <c r="AL30" s="236"/>
    </row>
    <row r="31" spans="1:38" s="112" customFormat="1" ht="30" customHeight="1" x14ac:dyDescent="0.4">
      <c r="A31" s="33">
        <v>18</v>
      </c>
      <c r="B31" s="103" t="str">
        <f>IF('（別紙2-5）5月1日～5月31日'!B31="","",'（別紙2-5）5月1日～5月31日'!B31)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94"/>
      <c r="AH31" s="34">
        <f>SUM('（別紙2-1）4月1日～4月30日'!D31:AG31,'（別紙2-5）5月1日～5月31日'!D31:AH31,'（別紙2-6）6月1日～6月30日'!D31:AG31,'（別紙2-7）7月1日～7月31日'!D31:AH31,'（別紙2-8）8月1日～8月31日'!D31:AH31,'（別紙2-9）9月1日～9月30日'!D31:AG31)</f>
        <v>0</v>
      </c>
      <c r="AJ31" s="112" t="str">
        <f t="shared" si="1"/>
        <v/>
      </c>
      <c r="AK31" s="236" t="str">
        <f t="shared" si="2"/>
        <v/>
      </c>
      <c r="AL31" s="236"/>
    </row>
    <row r="32" spans="1:38" s="112" customFormat="1" ht="30" customHeight="1" x14ac:dyDescent="0.4">
      <c r="A32" s="33">
        <v>19</v>
      </c>
      <c r="B32" s="103" t="str">
        <f>IF('（別紙2-5）5月1日～5月31日'!B32="","",'（別紙2-5）5月1日～5月31日'!B32)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94"/>
      <c r="AH32" s="34">
        <f>SUM('（別紙2-1）4月1日～4月30日'!D32:AG32,'（別紙2-5）5月1日～5月31日'!D32:AH32,'（別紙2-6）6月1日～6月30日'!D32:AG32,'（別紙2-7）7月1日～7月31日'!D32:AH32,'（別紙2-8）8月1日～8月31日'!D32:AH32,'（別紙2-9）9月1日～9月30日'!D32:AG32)</f>
        <v>0</v>
      </c>
      <c r="AJ32" s="112" t="str">
        <f t="shared" si="1"/>
        <v/>
      </c>
      <c r="AK32" s="236" t="str">
        <f t="shared" si="2"/>
        <v/>
      </c>
      <c r="AL32" s="236"/>
    </row>
    <row r="33" spans="1:45" s="112" customFormat="1" ht="30" customHeight="1" thickBot="1" x14ac:dyDescent="0.45">
      <c r="A33" s="37">
        <v>20</v>
      </c>
      <c r="B33" s="104" t="str">
        <f>IF('（別紙2-5）5月1日～5月31日'!B33="","",'（別紙2-5）5月1日～5月31日'!B33)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93"/>
      <c r="AH33" s="38">
        <f>SUM('（別紙2-1）4月1日～4月30日'!D33:AG33,'（別紙2-5）5月1日～5月31日'!D33:AH33,'（別紙2-6）6月1日～6月30日'!D33:AG33,'（別紙2-7）7月1日～7月31日'!D33:AH33,'（別紙2-8）8月1日～8月31日'!D33:AH33,'（別紙2-9）9月1日～9月30日'!D33:AG33)</f>
        <v>0</v>
      </c>
      <c r="AJ33" s="112" t="str">
        <f t="shared" si="1"/>
        <v/>
      </c>
      <c r="AK33" s="236" t="str">
        <f t="shared" si="2"/>
        <v/>
      </c>
      <c r="AL33" s="236"/>
    </row>
    <row r="34" spans="1:45" s="112" customFormat="1" ht="30" customHeight="1" x14ac:dyDescent="0.4">
      <c r="A34" s="60">
        <v>21</v>
      </c>
      <c r="B34" s="105" t="str">
        <f>IF('（別紙2-5）5月1日～5月31日'!B34="","",'（別紙2-5）5月1日～5月31日'!B34)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95"/>
      <c r="AH34" s="62">
        <f>SUM('（別紙2-1）4月1日～4月30日'!D34:AG34,'（別紙2-5）5月1日～5月31日'!D34:AH34,'（別紙2-6）6月1日～6月30日'!D34:AG34,'（別紙2-7）7月1日～7月31日'!D34:AH34,'（別紙2-8）8月1日～8月31日'!D34:AH34,'（別紙2-9）9月1日～9月30日'!D34:AG34)</f>
        <v>0</v>
      </c>
      <c r="AJ34" s="112" t="str">
        <f t="shared" si="1"/>
        <v/>
      </c>
      <c r="AK34" s="236" t="str">
        <f t="shared" si="2"/>
        <v/>
      </c>
      <c r="AL34" s="236"/>
    </row>
    <row r="35" spans="1:45" s="112" customFormat="1" ht="30" customHeight="1" x14ac:dyDescent="0.4">
      <c r="A35" s="33">
        <v>22</v>
      </c>
      <c r="B35" s="103" t="str">
        <f>IF('（別紙2-5）5月1日～5月31日'!B35="","",'（別紙2-5）5月1日～5月31日'!B35)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94"/>
      <c r="AH35" s="34">
        <f>SUM('（別紙2-1）4月1日～4月30日'!D35:AG35,'（別紙2-5）5月1日～5月31日'!D35:AH35,'（別紙2-6）6月1日～6月30日'!D35:AG35,'（別紙2-7）7月1日～7月31日'!D35:AH35,'（別紙2-8）8月1日～8月31日'!D35:AH35,'（別紙2-9）9月1日～9月30日'!D35:AG35)</f>
        <v>0</v>
      </c>
      <c r="AJ35" s="112" t="str">
        <f t="shared" si="1"/>
        <v/>
      </c>
      <c r="AK35" s="236" t="str">
        <f t="shared" si="2"/>
        <v/>
      </c>
      <c r="AL35" s="236"/>
    </row>
    <row r="36" spans="1:45" s="112" customFormat="1" ht="30" customHeight="1" x14ac:dyDescent="0.4">
      <c r="A36" s="33">
        <v>23</v>
      </c>
      <c r="B36" s="103" t="str">
        <f>IF('（別紙2-5）5月1日～5月31日'!B36="","",'（別紙2-5）5月1日～5月31日'!B36)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94"/>
      <c r="AH36" s="34">
        <f>SUM('（別紙2-1）4月1日～4月30日'!D36:AG36,'（別紙2-5）5月1日～5月31日'!D36:AH36,'（別紙2-6）6月1日～6月30日'!D36:AG36,'（別紙2-7）7月1日～7月31日'!D36:AH36,'（別紙2-8）8月1日～8月31日'!D36:AH36,'（別紙2-9）9月1日～9月30日'!D36:AG36)</f>
        <v>0</v>
      </c>
      <c r="AJ36" s="112" t="str">
        <f t="shared" si="1"/>
        <v/>
      </c>
      <c r="AK36" s="236" t="str">
        <f t="shared" si="2"/>
        <v/>
      </c>
      <c r="AL36" s="236"/>
    </row>
    <row r="37" spans="1:45" s="112" customFormat="1" ht="30" customHeight="1" x14ac:dyDescent="0.4">
      <c r="A37" s="33">
        <v>24</v>
      </c>
      <c r="B37" s="103" t="str">
        <f>IF('（別紙2-5）5月1日～5月31日'!B37="","",'（別紙2-5）5月1日～5月31日'!B37)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94"/>
      <c r="AH37" s="34">
        <f>SUM('（別紙2-1）4月1日～4月30日'!D37:AG37,'（別紙2-5）5月1日～5月31日'!D37:AH37,'（別紙2-6）6月1日～6月30日'!D37:AG37,'（別紙2-7）7月1日～7月31日'!D37:AH37,'（別紙2-8）8月1日～8月31日'!D37:AH37,'（別紙2-9）9月1日～9月30日'!D37:AG37)</f>
        <v>0</v>
      </c>
      <c r="AJ37" s="112" t="str">
        <f t="shared" si="1"/>
        <v/>
      </c>
      <c r="AK37" s="236" t="str">
        <f t="shared" si="2"/>
        <v/>
      </c>
      <c r="AL37" s="236"/>
    </row>
    <row r="38" spans="1:45" ht="30" customHeight="1" thickBot="1" x14ac:dyDescent="0.3">
      <c r="A38" s="37">
        <v>25</v>
      </c>
      <c r="B38" s="104" t="str">
        <f>IF('（別紙2-5）5月1日～5月31日'!B38="","",'（別紙2-5）5月1日～5月31日'!B38)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93"/>
      <c r="AH38" s="38">
        <f>SUM('（別紙2-1）4月1日～4月30日'!D38:AG38,'（別紙2-5）5月1日～5月31日'!D38:AH38,'（別紙2-6）6月1日～6月30日'!D38:AG38,'（別紙2-7）7月1日～7月31日'!D38:AH38,'（別紙2-8）8月1日～8月31日'!D38:AH38,'（別紙2-9）9月1日～9月30日'!D38:AG38)</f>
        <v>0</v>
      </c>
      <c r="AI38" s="112"/>
      <c r="AJ38" s="112" t="str">
        <f t="shared" si="1"/>
        <v/>
      </c>
      <c r="AK38" s="236" t="str">
        <f t="shared" si="2"/>
        <v/>
      </c>
      <c r="AL38" s="236"/>
      <c r="AM38" s="112"/>
      <c r="AN38" s="112"/>
      <c r="AO38" s="112"/>
      <c r="AP38" s="112"/>
      <c r="AQ38" s="112"/>
      <c r="AR38" s="112"/>
      <c r="AS38" s="112"/>
    </row>
    <row r="39" spans="1:45" ht="30" customHeight="1" x14ac:dyDescent="0.25">
      <c r="A39" s="31">
        <v>26</v>
      </c>
      <c r="B39" s="105" t="str">
        <f>IF('（別紙2-5）5月1日～5月31日'!B39="","",'（別紙2-5）5月1日～5月31日'!B39)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95"/>
      <c r="AH39" s="32">
        <f>SUM('（別紙2-1）4月1日～4月30日'!D39:AG39,'（別紙2-5）5月1日～5月31日'!D39:AH39,'（別紙2-6）6月1日～6月30日'!D39:AG39,'（別紙2-7）7月1日～7月31日'!D39:AH39,'（別紙2-8）8月1日～8月31日'!D39:AH39,'（別紙2-9）9月1日～9月30日'!D39:AG39)</f>
        <v>0</v>
      </c>
      <c r="AI39" s="112"/>
      <c r="AJ39" s="112" t="str">
        <f t="shared" si="1"/>
        <v/>
      </c>
      <c r="AK39" s="236" t="str">
        <f t="shared" si="2"/>
        <v/>
      </c>
      <c r="AL39" s="236"/>
      <c r="AM39" s="112"/>
      <c r="AN39" s="112"/>
      <c r="AO39" s="112"/>
      <c r="AP39" s="112"/>
      <c r="AQ39" s="112"/>
      <c r="AR39" s="112"/>
      <c r="AS39" s="112"/>
    </row>
    <row r="40" spans="1:45" ht="30" customHeight="1" x14ac:dyDescent="0.25">
      <c r="A40" s="33">
        <v>27</v>
      </c>
      <c r="B40" s="103" t="str">
        <f>IF('（別紙2-5）5月1日～5月31日'!B40="","",'（別紙2-5）5月1日～5月31日'!B40)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94"/>
      <c r="AH40" s="34">
        <f>SUM('（別紙2-1）4月1日～4月30日'!D40:AG40,'（別紙2-5）5月1日～5月31日'!D40:AH40,'（別紙2-6）6月1日～6月30日'!D40:AG40,'（別紙2-7）7月1日～7月31日'!D40:AH40,'（別紙2-8）8月1日～8月31日'!D40:AH40,'（別紙2-9）9月1日～9月30日'!D40:AG40)</f>
        <v>0</v>
      </c>
      <c r="AI40" s="112"/>
      <c r="AJ40" s="112" t="str">
        <f t="shared" si="1"/>
        <v/>
      </c>
      <c r="AK40" s="236" t="str">
        <f t="shared" si="2"/>
        <v/>
      </c>
      <c r="AL40" s="236"/>
      <c r="AM40" s="112"/>
      <c r="AN40" s="112"/>
      <c r="AO40" s="112"/>
      <c r="AP40" s="112"/>
      <c r="AQ40" s="112"/>
      <c r="AR40" s="112"/>
      <c r="AS40" s="112"/>
    </row>
    <row r="41" spans="1:45" ht="30" customHeight="1" x14ac:dyDescent="0.25">
      <c r="A41" s="33">
        <v>28</v>
      </c>
      <c r="B41" s="103" t="str">
        <f>IF('（別紙2-5）5月1日～5月31日'!B41="","",'（別紙2-5）5月1日～5月31日'!B41)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94"/>
      <c r="AH41" s="34">
        <f>SUM('（別紙2-1）4月1日～4月30日'!D41:AG41,'（別紙2-5）5月1日～5月31日'!D41:AH41,'（別紙2-6）6月1日～6月30日'!D41:AG41,'（別紙2-7）7月1日～7月31日'!D41:AH41,'（別紙2-8）8月1日～8月31日'!D41:AH41,'（別紙2-9）9月1日～9月30日'!D41:AG41)</f>
        <v>0</v>
      </c>
      <c r="AI41" s="112"/>
      <c r="AJ41" s="112" t="str">
        <f t="shared" si="1"/>
        <v/>
      </c>
      <c r="AK41" s="236" t="str">
        <f t="shared" si="2"/>
        <v/>
      </c>
      <c r="AL41" s="236"/>
      <c r="AM41" s="112"/>
      <c r="AN41" s="112"/>
      <c r="AO41" s="112"/>
      <c r="AP41" s="112"/>
      <c r="AQ41" s="112"/>
      <c r="AR41" s="112"/>
      <c r="AS41" s="112"/>
    </row>
    <row r="42" spans="1:45" s="112" customFormat="1" ht="30" customHeight="1" x14ac:dyDescent="0.4">
      <c r="A42" s="33">
        <v>29</v>
      </c>
      <c r="B42" s="103" t="str">
        <f>IF('（別紙2-5）5月1日～5月31日'!B42="","",'（別紙2-5）5月1日～5月31日'!B42)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94"/>
      <c r="AH42" s="34">
        <f>SUM('（別紙2-1）4月1日～4月30日'!D42:AG42,'（別紙2-5）5月1日～5月31日'!D42:AH42,'（別紙2-6）6月1日～6月30日'!D42:AG42,'（別紙2-7）7月1日～7月31日'!D42:AH42,'（別紙2-8）8月1日～8月31日'!D42:AH42,'（別紙2-9）9月1日～9月30日'!D42:AG42)</f>
        <v>0</v>
      </c>
      <c r="AJ42" s="112" t="str">
        <f t="shared" si="1"/>
        <v/>
      </c>
      <c r="AK42" s="236" t="str">
        <f t="shared" si="2"/>
        <v/>
      </c>
      <c r="AL42" s="236"/>
    </row>
    <row r="43" spans="1:45" s="112" customFormat="1" ht="30" customHeight="1" thickBot="1" x14ac:dyDescent="0.45">
      <c r="A43" s="35">
        <v>30</v>
      </c>
      <c r="B43" s="104" t="str">
        <f>IF('（別紙2-5）5月1日～5月31日'!B43="","",'（別紙2-5）5月1日～5月31日'!B43)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93"/>
      <c r="AH43" s="36">
        <f>SUM('（別紙2-1）4月1日～4月30日'!D43:AG43,'（別紙2-5）5月1日～5月31日'!D43:AH43,'（別紙2-6）6月1日～6月30日'!D43:AG43,'（別紙2-7）7月1日～7月31日'!D43:AH43,'（別紙2-8）8月1日～8月31日'!D43:AH43,'（別紙2-9）9月1日～9月30日'!D43:AG43)</f>
        <v>0</v>
      </c>
      <c r="AJ43" s="112" t="str">
        <f t="shared" si="1"/>
        <v/>
      </c>
      <c r="AK43" s="236" t="str">
        <f t="shared" si="2"/>
        <v/>
      </c>
      <c r="AL43" s="236"/>
    </row>
    <row r="44" spans="1:45" s="112" customFormat="1" ht="30" customHeight="1" x14ac:dyDescent="0.4">
      <c r="A44" s="71">
        <v>31</v>
      </c>
      <c r="B44" s="105" t="str">
        <f>IF('（別紙2-5）5月1日～5月31日'!B44="","",'（別紙2-5）5月1日～5月31日'!B44)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95"/>
      <c r="AH44" s="59">
        <f>SUM('（別紙2-1）4月1日～4月30日'!D44:AG44,'（別紙2-5）5月1日～5月31日'!D44:AH44,'（別紙2-6）6月1日～6月30日'!D44:AG44,'（別紙2-7）7月1日～7月31日'!D44:AH44,'（別紙2-8）8月1日～8月31日'!D44:AH44,'（別紙2-9）9月1日～9月30日'!D44:AG44)</f>
        <v>0</v>
      </c>
      <c r="AJ44" s="112" t="str">
        <f t="shared" si="1"/>
        <v/>
      </c>
      <c r="AK44" s="236" t="str">
        <f t="shared" si="2"/>
        <v/>
      </c>
      <c r="AL44" s="236"/>
    </row>
    <row r="45" spans="1:45" s="112" customFormat="1" ht="30" customHeight="1" x14ac:dyDescent="0.4">
      <c r="A45" s="35">
        <v>32</v>
      </c>
      <c r="B45" s="103" t="str">
        <f>IF('（別紙2-5）5月1日～5月31日'!B45="","",'（別紙2-5）5月1日～5月31日'!B45)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94"/>
      <c r="AH45" s="36">
        <f>SUM('（別紙2-1）4月1日～4月30日'!D45:AG45,'（別紙2-5）5月1日～5月31日'!D45:AH45,'（別紙2-6）6月1日～6月30日'!D45:AG45,'（別紙2-7）7月1日～7月31日'!D45:AH45,'（別紙2-8）8月1日～8月31日'!D45:AH45,'（別紙2-9）9月1日～9月30日'!D45:AG45)</f>
        <v>0</v>
      </c>
      <c r="AJ45" s="112" t="str">
        <f t="shared" si="1"/>
        <v/>
      </c>
      <c r="AK45" s="236" t="str">
        <f t="shared" si="2"/>
        <v/>
      </c>
      <c r="AL45" s="236"/>
    </row>
    <row r="46" spans="1:45" s="112" customFormat="1" ht="30" customHeight="1" x14ac:dyDescent="0.4">
      <c r="A46" s="35">
        <v>33</v>
      </c>
      <c r="B46" s="103" t="str">
        <f>IF('（別紙2-5）5月1日～5月31日'!B46="","",'（別紙2-5）5月1日～5月31日'!B46)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94"/>
      <c r="AH46" s="36">
        <f>SUM('（別紙2-1）4月1日～4月30日'!D46:AG46,'（別紙2-5）5月1日～5月31日'!D46:AH46,'（別紙2-6）6月1日～6月30日'!D46:AG46,'（別紙2-7）7月1日～7月31日'!D46:AH46,'（別紙2-8）8月1日～8月31日'!D46:AH46,'（別紙2-9）9月1日～9月30日'!D46:AG46)</f>
        <v>0</v>
      </c>
      <c r="AJ46" s="112" t="str">
        <f t="shared" si="1"/>
        <v/>
      </c>
      <c r="AK46" s="236" t="str">
        <f t="shared" si="2"/>
        <v/>
      </c>
      <c r="AL46" s="236"/>
    </row>
    <row r="47" spans="1:45" s="112" customFormat="1" ht="30" customHeight="1" x14ac:dyDescent="0.4">
      <c r="A47" s="35">
        <v>34</v>
      </c>
      <c r="B47" s="103" t="str">
        <f>IF('（別紙2-5）5月1日～5月31日'!B47="","",'（別紙2-5）5月1日～5月31日'!B47)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94"/>
      <c r="AH47" s="36">
        <f>SUM('（別紙2-1）4月1日～4月30日'!D47:AG47,'（別紙2-5）5月1日～5月31日'!D47:AH47,'（別紙2-6）6月1日～6月30日'!D47:AG47,'（別紙2-7）7月1日～7月31日'!D47:AH47,'（別紙2-8）8月1日～8月31日'!D47:AH47,'（別紙2-9）9月1日～9月30日'!D47:AG47)</f>
        <v>0</v>
      </c>
      <c r="AJ47" s="112" t="str">
        <f t="shared" si="1"/>
        <v/>
      </c>
      <c r="AK47" s="236" t="str">
        <f t="shared" si="2"/>
        <v/>
      </c>
      <c r="AL47" s="236"/>
    </row>
    <row r="48" spans="1:45" s="112" customFormat="1" ht="30" customHeight="1" thickBot="1" x14ac:dyDescent="0.45">
      <c r="A48" s="37">
        <v>35</v>
      </c>
      <c r="B48" s="104" t="str">
        <f>IF('（別紙2-5）5月1日～5月31日'!B48="","",'（別紙2-5）5月1日～5月31日'!B48)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93"/>
      <c r="AH48" s="38">
        <f>SUM('（別紙2-1）4月1日～4月30日'!D48:AG48,'（別紙2-5）5月1日～5月31日'!D48:AH48,'（別紙2-6）6月1日～6月30日'!D48:AG48,'（別紙2-7）7月1日～7月31日'!D48:AH48,'（別紙2-8）8月1日～8月31日'!D48:AH48,'（別紙2-9）9月1日～9月30日'!D48:AG48)</f>
        <v>0</v>
      </c>
      <c r="AJ48" s="112" t="str">
        <f t="shared" si="1"/>
        <v/>
      </c>
      <c r="AK48" s="236" t="str">
        <f t="shared" si="2"/>
        <v/>
      </c>
      <c r="AL48" s="236"/>
    </row>
    <row r="49" spans="1:38" s="112" customFormat="1" ht="30" customHeight="1" x14ac:dyDescent="0.4">
      <c r="A49" s="64">
        <v>36</v>
      </c>
      <c r="B49" s="105" t="str">
        <f>IF('（別紙2-5）5月1日～5月31日'!B49="","",'（別紙2-5）5月1日～5月31日'!B49)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96"/>
      <c r="AH49" s="70">
        <f>SUM('（別紙2-1）4月1日～4月30日'!D49:AG49,'（別紙2-5）5月1日～5月31日'!D49:AH49,'（別紙2-6）6月1日～6月30日'!D49:AG49,'（別紙2-7）7月1日～7月31日'!D49:AH49,'（別紙2-8）8月1日～8月31日'!D49:AH49,'（別紙2-9）9月1日～9月30日'!D49:AG49)</f>
        <v>0</v>
      </c>
      <c r="AJ49" s="112" t="str">
        <f t="shared" si="1"/>
        <v/>
      </c>
      <c r="AK49" s="236" t="str">
        <f t="shared" si="2"/>
        <v/>
      </c>
      <c r="AL49" s="236"/>
    </row>
    <row r="50" spans="1:38" s="112" customFormat="1" ht="30" customHeight="1" x14ac:dyDescent="0.4">
      <c r="A50" s="35">
        <v>37</v>
      </c>
      <c r="B50" s="103" t="str">
        <f>IF('（別紙2-5）5月1日～5月31日'!B50="","",'（別紙2-5）5月1日～5月31日'!B50)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94"/>
      <c r="AH50" s="36">
        <f>SUM('（別紙2-1）4月1日～4月30日'!D50:AG50,'（別紙2-5）5月1日～5月31日'!D50:AH50,'（別紙2-6）6月1日～6月30日'!D50:AG50,'（別紙2-7）7月1日～7月31日'!D50:AH50,'（別紙2-8）8月1日～8月31日'!D50:AH50,'（別紙2-9）9月1日～9月30日'!D50:AG50)</f>
        <v>0</v>
      </c>
      <c r="AJ50" s="112" t="str">
        <f t="shared" si="1"/>
        <v/>
      </c>
      <c r="AK50" s="236" t="str">
        <f t="shared" si="2"/>
        <v/>
      </c>
      <c r="AL50" s="236"/>
    </row>
    <row r="51" spans="1:38" s="112" customFormat="1" ht="30" customHeight="1" x14ac:dyDescent="0.4">
      <c r="A51" s="35">
        <v>38</v>
      </c>
      <c r="B51" s="103" t="str">
        <f>IF('（別紙2-5）5月1日～5月31日'!B51="","",'（別紙2-5）5月1日～5月31日'!B51)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94"/>
      <c r="AH51" s="36">
        <f>SUM('（別紙2-1）4月1日～4月30日'!D51:AG51,'（別紙2-5）5月1日～5月31日'!D51:AH51,'（別紙2-6）6月1日～6月30日'!D51:AG51,'（別紙2-7）7月1日～7月31日'!D51:AH51,'（別紙2-8）8月1日～8月31日'!D51:AH51,'（別紙2-9）9月1日～9月30日'!D51:AG51)</f>
        <v>0</v>
      </c>
      <c r="AJ51" s="112" t="str">
        <f t="shared" si="1"/>
        <v/>
      </c>
      <c r="AK51" s="236" t="str">
        <f t="shared" si="2"/>
        <v/>
      </c>
      <c r="AL51" s="236"/>
    </row>
    <row r="52" spans="1:38" s="112" customFormat="1" ht="30" customHeight="1" x14ac:dyDescent="0.4">
      <c r="A52" s="35">
        <v>39</v>
      </c>
      <c r="B52" s="103" t="str">
        <f>IF('（別紙2-5）5月1日～5月31日'!B52="","",'（別紙2-5）5月1日～5月31日'!B52)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94"/>
      <c r="AH52" s="36">
        <f>SUM('（別紙2-1）4月1日～4月30日'!D52:AG52,'（別紙2-5）5月1日～5月31日'!D52:AH52,'（別紙2-6）6月1日～6月30日'!D52:AG52,'（別紙2-7）7月1日～7月31日'!D52:AH52,'（別紙2-8）8月1日～8月31日'!D52:AH52,'（別紙2-9）9月1日～9月30日'!D52:AG52)</f>
        <v>0</v>
      </c>
      <c r="AJ52" s="112" t="str">
        <f t="shared" si="1"/>
        <v/>
      </c>
      <c r="AK52" s="236" t="str">
        <f t="shared" si="2"/>
        <v/>
      </c>
      <c r="AL52" s="236"/>
    </row>
    <row r="53" spans="1:38" s="112" customFormat="1" ht="30" customHeight="1" thickBot="1" x14ac:dyDescent="0.45">
      <c r="A53" s="35">
        <v>40</v>
      </c>
      <c r="B53" s="104" t="str">
        <f>IF('（別紙2-5）5月1日～5月31日'!B53="","",'（別紙2-5）5月1日～5月31日'!B53)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94"/>
      <c r="AH53" s="36">
        <f>SUM('（別紙2-1）4月1日～4月30日'!D53:AG53,'（別紙2-5）5月1日～5月31日'!D53:AH53,'（別紙2-6）6月1日～6月30日'!D53:AG53,'（別紙2-7）7月1日～7月31日'!D53:AH53,'（別紙2-8）8月1日～8月31日'!D53:AH53,'（別紙2-9）9月1日～9月30日'!D53:AG53)</f>
        <v>0</v>
      </c>
      <c r="AJ53" s="112" t="str">
        <f t="shared" si="1"/>
        <v/>
      </c>
      <c r="AK53" s="236" t="str">
        <f t="shared" si="2"/>
        <v/>
      </c>
      <c r="AL53" s="236"/>
    </row>
    <row r="54" spans="1:38" s="112" customFormat="1" ht="30" customHeight="1" x14ac:dyDescent="0.4">
      <c r="A54" s="71">
        <v>41</v>
      </c>
      <c r="B54" s="105" t="str">
        <f>IF('（別紙2-5）5月1日～5月31日'!B54="","",'（別紙2-5）5月1日～5月31日'!B54)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95"/>
      <c r="AH54" s="59">
        <f>SUM('（別紙2-1）4月1日～4月30日'!D54:AG54,'（別紙2-5）5月1日～5月31日'!D54:AH54,'（別紙2-6）6月1日～6月30日'!D54:AG54,'（別紙2-7）7月1日～7月31日'!D54:AH54,'（別紙2-8）8月1日～8月31日'!D54:AH54,'（別紙2-9）9月1日～9月30日'!D54:AG54)</f>
        <v>0</v>
      </c>
      <c r="AJ54" s="112" t="str">
        <f t="shared" si="1"/>
        <v/>
      </c>
      <c r="AK54" s="236" t="str">
        <f t="shared" si="2"/>
        <v/>
      </c>
      <c r="AL54" s="236"/>
    </row>
    <row r="55" spans="1:38" s="112" customFormat="1" ht="30" customHeight="1" x14ac:dyDescent="0.4">
      <c r="A55" s="35">
        <v>42</v>
      </c>
      <c r="B55" s="103" t="str">
        <f>IF('（別紙2-5）5月1日～5月31日'!B55="","",'（別紙2-5）5月1日～5月31日'!B55)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94"/>
      <c r="AH55" s="36">
        <f>SUM('（別紙2-1）4月1日～4月30日'!D55:AG55,'（別紙2-5）5月1日～5月31日'!D55:AH55,'（別紙2-6）6月1日～6月30日'!D55:AG55,'（別紙2-7）7月1日～7月31日'!D55:AH55,'（別紙2-8）8月1日～8月31日'!D55:AH55,'（別紙2-9）9月1日～9月30日'!D55:AG55)</f>
        <v>0</v>
      </c>
      <c r="AJ55" s="112" t="str">
        <f t="shared" si="1"/>
        <v/>
      </c>
      <c r="AK55" s="236" t="str">
        <f t="shared" si="2"/>
        <v/>
      </c>
      <c r="AL55" s="236"/>
    </row>
    <row r="56" spans="1:38" s="112" customFormat="1" ht="30" customHeight="1" x14ac:dyDescent="0.4">
      <c r="A56" s="35">
        <v>43</v>
      </c>
      <c r="B56" s="103" t="str">
        <f>IF('（別紙2-5）5月1日～5月31日'!B56="","",'（別紙2-5）5月1日～5月31日'!B56)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94"/>
      <c r="AH56" s="36">
        <f>SUM('（別紙2-1）4月1日～4月30日'!D56:AG56,'（別紙2-5）5月1日～5月31日'!D56:AH56,'（別紙2-6）6月1日～6月30日'!D56:AG56,'（別紙2-7）7月1日～7月31日'!D56:AH56,'（別紙2-8）8月1日～8月31日'!D56:AH56,'（別紙2-9）9月1日～9月30日'!D56:AG56)</f>
        <v>0</v>
      </c>
      <c r="AJ56" s="112" t="str">
        <f t="shared" si="1"/>
        <v/>
      </c>
      <c r="AK56" s="236" t="str">
        <f t="shared" si="2"/>
        <v/>
      </c>
      <c r="AL56" s="236"/>
    </row>
    <row r="57" spans="1:38" s="112" customFormat="1" ht="30" customHeight="1" x14ac:dyDescent="0.4">
      <c r="A57" s="35">
        <v>44</v>
      </c>
      <c r="B57" s="103" t="str">
        <f>IF('（別紙2-5）5月1日～5月31日'!B57="","",'（別紙2-5）5月1日～5月31日'!B57)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94"/>
      <c r="AH57" s="36">
        <f>SUM('（別紙2-1）4月1日～4月30日'!D57:AG57,'（別紙2-5）5月1日～5月31日'!D57:AH57,'（別紙2-6）6月1日～6月30日'!D57:AG57,'（別紙2-7）7月1日～7月31日'!D57:AH57,'（別紙2-8）8月1日～8月31日'!D57:AH57,'（別紙2-9）9月1日～9月30日'!D57:AG57)</f>
        <v>0</v>
      </c>
      <c r="AJ57" s="112" t="str">
        <f t="shared" si="1"/>
        <v/>
      </c>
      <c r="AK57" s="236" t="str">
        <f t="shared" si="2"/>
        <v/>
      </c>
      <c r="AL57" s="236"/>
    </row>
    <row r="58" spans="1:38" s="112" customFormat="1" ht="30" customHeight="1" thickBot="1" x14ac:dyDescent="0.45">
      <c r="A58" s="37">
        <v>45</v>
      </c>
      <c r="B58" s="104" t="str">
        <f>IF('（別紙2-5）5月1日～5月31日'!B58="","",'（別紙2-5）5月1日～5月31日'!B58)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93"/>
      <c r="AH58" s="38">
        <f>SUM('（別紙2-1）4月1日～4月30日'!D58:AG58,'（別紙2-5）5月1日～5月31日'!D58:AH58,'（別紙2-6）6月1日～6月30日'!D58:AG58,'（別紙2-7）7月1日～7月31日'!D58:AH58,'（別紙2-8）8月1日～8月31日'!D58:AH58,'（別紙2-9）9月1日～9月30日'!D58:AG58)</f>
        <v>0</v>
      </c>
      <c r="AJ58" s="112" t="str">
        <f t="shared" si="1"/>
        <v/>
      </c>
      <c r="AK58" s="236" t="str">
        <f t="shared" si="2"/>
        <v/>
      </c>
      <c r="AL58" s="236"/>
    </row>
    <row r="59" spans="1:38" s="112" customFormat="1" ht="30" customHeight="1" x14ac:dyDescent="0.4">
      <c r="A59" s="64">
        <v>46</v>
      </c>
      <c r="B59" s="105" t="str">
        <f>IF('（別紙2-5）5月1日～5月31日'!B59="","",'（別紙2-5）5月1日～5月31日'!B59)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96"/>
      <c r="AH59" s="70">
        <f>SUM('（別紙2-1）4月1日～4月30日'!D59:AG59,'（別紙2-5）5月1日～5月31日'!D59:AH59,'（別紙2-6）6月1日～6月30日'!D59:AG59,'（別紙2-7）7月1日～7月31日'!D59:AH59,'（別紙2-8）8月1日～8月31日'!D59:AH59,'（別紙2-9）9月1日～9月30日'!D59:AG59)</f>
        <v>0</v>
      </c>
      <c r="AJ59" s="112" t="str">
        <f t="shared" si="1"/>
        <v/>
      </c>
      <c r="AK59" s="236" t="str">
        <f t="shared" si="2"/>
        <v/>
      </c>
      <c r="AL59" s="236"/>
    </row>
    <row r="60" spans="1:38" s="112" customFormat="1" ht="30" customHeight="1" x14ac:dyDescent="0.4">
      <c r="A60" s="35">
        <v>47</v>
      </c>
      <c r="B60" s="103" t="str">
        <f>IF('（別紙2-5）5月1日～5月31日'!B60="","",'（別紙2-5）5月1日～5月31日'!B60)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94"/>
      <c r="AH60" s="36">
        <f>SUM('（別紙2-1）4月1日～4月30日'!D60:AG60,'（別紙2-5）5月1日～5月31日'!D60:AH60,'（別紙2-6）6月1日～6月30日'!D60:AG60,'（別紙2-7）7月1日～7月31日'!D60:AH60,'（別紙2-8）8月1日～8月31日'!D60:AH60,'（別紙2-9）9月1日～9月30日'!D60:AG60)</f>
        <v>0</v>
      </c>
      <c r="AJ60" s="112" t="str">
        <f t="shared" si="1"/>
        <v/>
      </c>
      <c r="AK60" s="236" t="str">
        <f t="shared" si="2"/>
        <v/>
      </c>
      <c r="AL60" s="236"/>
    </row>
    <row r="61" spans="1:38" s="112" customFormat="1" ht="30" customHeight="1" x14ac:dyDescent="0.4">
      <c r="A61" s="35">
        <v>48</v>
      </c>
      <c r="B61" s="103" t="str">
        <f>IF('（別紙2-5）5月1日～5月31日'!B61="","",'（別紙2-5）5月1日～5月31日'!B61)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94"/>
      <c r="AH61" s="36">
        <f>SUM('（別紙2-1）4月1日～4月30日'!D61:AG61,'（別紙2-5）5月1日～5月31日'!D61:AH61,'（別紙2-6）6月1日～6月30日'!D61:AG61,'（別紙2-7）7月1日～7月31日'!D61:AH61,'（別紙2-8）8月1日～8月31日'!D61:AH61,'（別紙2-9）9月1日～9月30日'!D61:AG61)</f>
        <v>0</v>
      </c>
      <c r="AJ61" s="112" t="str">
        <f t="shared" si="1"/>
        <v/>
      </c>
      <c r="AK61" s="236" t="str">
        <f t="shared" si="2"/>
        <v/>
      </c>
      <c r="AL61" s="236"/>
    </row>
    <row r="62" spans="1:38" s="112" customFormat="1" ht="30" customHeight="1" x14ac:dyDescent="0.4">
      <c r="A62" s="35">
        <v>49</v>
      </c>
      <c r="B62" s="103" t="str">
        <f>IF('（別紙2-5）5月1日～5月31日'!B62="","",'（別紙2-5）5月1日～5月31日'!B62)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94"/>
      <c r="AH62" s="36">
        <f>SUM('（別紙2-1）4月1日～4月30日'!D62:AG62,'（別紙2-5）5月1日～5月31日'!D62:AH62,'（別紙2-6）6月1日～6月30日'!D62:AG62,'（別紙2-7）7月1日～7月31日'!D62:AH62,'（別紙2-8）8月1日～8月31日'!D62:AH62,'（別紙2-9）9月1日～9月30日'!D62:AG62)</f>
        <v>0</v>
      </c>
      <c r="AJ62" s="112" t="str">
        <f t="shared" si="1"/>
        <v/>
      </c>
      <c r="AK62" s="236" t="str">
        <f t="shared" si="2"/>
        <v/>
      </c>
      <c r="AL62" s="236"/>
    </row>
    <row r="63" spans="1:38" s="112" customFormat="1" ht="30" customHeight="1" thickBot="1" x14ac:dyDescent="0.45">
      <c r="A63" s="35">
        <v>50</v>
      </c>
      <c r="B63" s="104" t="str">
        <f>IF('（別紙2-5）5月1日～5月31日'!B63="","",'（別紙2-5）5月1日～5月31日'!B63)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94"/>
      <c r="AH63" s="36">
        <f>SUM('（別紙2-1）4月1日～4月30日'!D63:AG63,'（別紙2-5）5月1日～5月31日'!D63:AH63,'（別紙2-6）6月1日～6月30日'!D63:AG63,'（別紙2-7）7月1日～7月31日'!D63:AH63,'（別紙2-8）8月1日～8月31日'!D63:AH63,'（別紙2-9）9月1日～9月30日'!D63:AG63)</f>
        <v>0</v>
      </c>
      <c r="AJ63" s="112" t="str">
        <f t="shared" si="1"/>
        <v/>
      </c>
      <c r="AK63" s="236" t="str">
        <f t="shared" si="2"/>
        <v/>
      </c>
      <c r="AL63" s="236"/>
    </row>
    <row r="64" spans="1:38" s="112" customFormat="1" ht="30" customHeight="1" x14ac:dyDescent="0.4">
      <c r="A64" s="71">
        <v>51</v>
      </c>
      <c r="B64" s="105" t="str">
        <f>IF('（別紙2-5）5月1日～5月31日'!B64="","",'（別紙2-5）5月1日～5月31日'!B64)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95"/>
      <c r="AH64" s="59">
        <f>SUM('（別紙2-1）4月1日～4月30日'!D64:AG64,'（別紙2-5）5月1日～5月31日'!D64:AH64,'（別紙2-6）6月1日～6月30日'!D64:AG64,'（別紙2-7）7月1日～7月31日'!D64:AH64,'（別紙2-8）8月1日～8月31日'!D64:AH64,'（別紙2-9）9月1日～9月30日'!D64:AG64)</f>
        <v>0</v>
      </c>
      <c r="AJ64" s="112" t="str">
        <f t="shared" si="1"/>
        <v/>
      </c>
      <c r="AK64" s="236" t="str">
        <f t="shared" si="2"/>
        <v/>
      </c>
      <c r="AL64" s="236"/>
    </row>
    <row r="65" spans="1:38" s="112" customFormat="1" ht="30" customHeight="1" x14ac:dyDescent="0.4">
      <c r="A65" s="35">
        <v>52</v>
      </c>
      <c r="B65" s="103" t="str">
        <f>IF('（別紙2-5）5月1日～5月31日'!B65="","",'（別紙2-5）5月1日～5月31日'!B65)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94"/>
      <c r="AH65" s="36">
        <f>SUM('（別紙2-1）4月1日～4月30日'!D65:AG65,'（別紙2-5）5月1日～5月31日'!D65:AH65,'（別紙2-6）6月1日～6月30日'!D65:AG65,'（別紙2-7）7月1日～7月31日'!D65:AH65,'（別紙2-8）8月1日～8月31日'!D65:AH65,'（別紙2-9）9月1日～9月30日'!D65:AG65)</f>
        <v>0</v>
      </c>
      <c r="AJ65" s="112" t="str">
        <f t="shared" si="1"/>
        <v/>
      </c>
      <c r="AK65" s="236" t="str">
        <f t="shared" si="2"/>
        <v/>
      </c>
      <c r="AL65" s="236"/>
    </row>
    <row r="66" spans="1:38" s="112" customFormat="1" ht="30" customHeight="1" x14ac:dyDescent="0.4">
      <c r="A66" s="35">
        <v>53</v>
      </c>
      <c r="B66" s="103" t="str">
        <f>IF('（別紙2-5）5月1日～5月31日'!B66="","",'（別紙2-5）5月1日～5月31日'!B66)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94"/>
      <c r="AH66" s="36">
        <f>SUM('（別紙2-1）4月1日～4月30日'!D66:AG66,'（別紙2-5）5月1日～5月31日'!D66:AH66,'（別紙2-6）6月1日～6月30日'!D66:AG66,'（別紙2-7）7月1日～7月31日'!D66:AH66,'（別紙2-8）8月1日～8月31日'!D66:AH66,'（別紙2-9）9月1日～9月30日'!D66:AG66)</f>
        <v>0</v>
      </c>
      <c r="AJ66" s="112" t="str">
        <f t="shared" si="1"/>
        <v/>
      </c>
      <c r="AK66" s="236" t="str">
        <f t="shared" si="2"/>
        <v/>
      </c>
      <c r="AL66" s="236"/>
    </row>
    <row r="67" spans="1:38" s="112" customFormat="1" ht="30" customHeight="1" x14ac:dyDescent="0.4">
      <c r="A67" s="35">
        <v>54</v>
      </c>
      <c r="B67" s="103" t="str">
        <f>IF('（別紙2-5）5月1日～5月31日'!B67="","",'（別紙2-5）5月1日～5月31日'!B67)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94"/>
      <c r="AH67" s="36">
        <f>SUM('（別紙2-1）4月1日～4月30日'!D67:AG67,'（別紙2-5）5月1日～5月31日'!D67:AH67,'（別紙2-6）6月1日～6月30日'!D67:AG67,'（別紙2-7）7月1日～7月31日'!D67:AH67,'（別紙2-8）8月1日～8月31日'!D67:AH67,'（別紙2-9）9月1日～9月30日'!D67:AG67)</f>
        <v>0</v>
      </c>
      <c r="AJ67" s="112" t="str">
        <f t="shared" si="1"/>
        <v/>
      </c>
      <c r="AK67" s="236" t="str">
        <f t="shared" si="2"/>
        <v/>
      </c>
      <c r="AL67" s="236"/>
    </row>
    <row r="68" spans="1:38" s="112" customFormat="1" ht="30" customHeight="1" thickBot="1" x14ac:dyDescent="0.45">
      <c r="A68" s="37">
        <v>55</v>
      </c>
      <c r="B68" s="104" t="str">
        <f>IF('（別紙2-5）5月1日～5月31日'!B68="","",'（別紙2-5）5月1日～5月31日'!B68)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93"/>
      <c r="AH68" s="38">
        <f>SUM('（別紙2-1）4月1日～4月30日'!D68:AG68,'（別紙2-5）5月1日～5月31日'!D68:AH68,'（別紙2-6）6月1日～6月30日'!D68:AG68,'（別紙2-7）7月1日～7月31日'!D68:AH68,'（別紙2-8）8月1日～8月31日'!D68:AH68,'（別紙2-9）9月1日～9月30日'!D68:AG68)</f>
        <v>0</v>
      </c>
      <c r="AJ68" s="112" t="str">
        <f t="shared" si="1"/>
        <v/>
      </c>
      <c r="AK68" s="236" t="str">
        <f t="shared" si="2"/>
        <v/>
      </c>
      <c r="AL68" s="236"/>
    </row>
    <row r="69" spans="1:38" s="112" customFormat="1" ht="30" customHeight="1" x14ac:dyDescent="0.4">
      <c r="A69" s="64">
        <v>56</v>
      </c>
      <c r="B69" s="105" t="str">
        <f>IF('（別紙2-5）5月1日～5月31日'!B69="","",'（別紙2-5）5月1日～5月31日'!B69)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96"/>
      <c r="AH69" s="70">
        <f>SUM('（別紙2-1）4月1日～4月30日'!D69:AG69,'（別紙2-5）5月1日～5月31日'!D69:AH69,'（別紙2-6）6月1日～6月30日'!D69:AG69,'（別紙2-7）7月1日～7月31日'!D69:AH69,'（別紙2-8）8月1日～8月31日'!D69:AH69,'（別紙2-9）9月1日～9月30日'!D69:AG69)</f>
        <v>0</v>
      </c>
      <c r="AJ69" s="112" t="str">
        <f t="shared" si="1"/>
        <v/>
      </c>
      <c r="AK69" s="236" t="str">
        <f t="shared" si="2"/>
        <v/>
      </c>
      <c r="AL69" s="236"/>
    </row>
    <row r="70" spans="1:38" s="112" customFormat="1" ht="30" customHeight="1" x14ac:dyDescent="0.4">
      <c r="A70" s="35">
        <v>57</v>
      </c>
      <c r="B70" s="103" t="str">
        <f>IF('（別紙2-5）5月1日～5月31日'!B70="","",'（別紙2-5）5月1日～5月31日'!B70)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94"/>
      <c r="AH70" s="36">
        <f>SUM('（別紙2-1）4月1日～4月30日'!D70:AG70,'（別紙2-5）5月1日～5月31日'!D70:AH70,'（別紙2-6）6月1日～6月30日'!D70:AG70,'（別紙2-7）7月1日～7月31日'!D70:AH70,'（別紙2-8）8月1日～8月31日'!D70:AH70,'（別紙2-9）9月1日～9月30日'!D70:AG70)</f>
        <v>0</v>
      </c>
      <c r="AJ70" s="112" t="str">
        <f t="shared" si="1"/>
        <v/>
      </c>
      <c r="AK70" s="236" t="str">
        <f t="shared" si="2"/>
        <v/>
      </c>
      <c r="AL70" s="236"/>
    </row>
    <row r="71" spans="1:38" s="112" customFormat="1" ht="30" customHeight="1" x14ac:dyDescent="0.4">
      <c r="A71" s="35">
        <v>58</v>
      </c>
      <c r="B71" s="103" t="str">
        <f>IF('（別紙2-5）5月1日～5月31日'!B71="","",'（別紙2-5）5月1日～5月31日'!B71)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94"/>
      <c r="AH71" s="36">
        <f>SUM('（別紙2-1）4月1日～4月30日'!D71:AG71,'（別紙2-5）5月1日～5月31日'!D71:AH71,'（別紙2-6）6月1日～6月30日'!D71:AG71,'（別紙2-7）7月1日～7月31日'!D71:AH71,'（別紙2-8）8月1日～8月31日'!D71:AH71,'（別紙2-9）9月1日～9月30日'!D71:AG71)</f>
        <v>0</v>
      </c>
      <c r="AJ71" s="112" t="str">
        <f t="shared" si="1"/>
        <v/>
      </c>
      <c r="AK71" s="236" t="str">
        <f t="shared" si="2"/>
        <v/>
      </c>
      <c r="AL71" s="236"/>
    </row>
    <row r="72" spans="1:38" s="112" customFormat="1" ht="30" customHeight="1" x14ac:dyDescent="0.4">
      <c r="A72" s="35">
        <v>59</v>
      </c>
      <c r="B72" s="103" t="str">
        <f>IF('（別紙2-5）5月1日～5月31日'!B72="","",'（別紙2-5）5月1日～5月31日'!B72)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94"/>
      <c r="AH72" s="36">
        <f>SUM('（別紙2-1）4月1日～4月30日'!D72:AG72,'（別紙2-5）5月1日～5月31日'!D72:AH72,'（別紙2-6）6月1日～6月30日'!D72:AG72,'（別紙2-7）7月1日～7月31日'!D72:AH72,'（別紙2-8）8月1日～8月31日'!D72:AH72,'（別紙2-9）9月1日～9月30日'!D72:AG72)</f>
        <v>0</v>
      </c>
      <c r="AJ72" s="112" t="str">
        <f t="shared" si="1"/>
        <v/>
      </c>
      <c r="AK72" s="236" t="str">
        <f t="shared" si="2"/>
        <v/>
      </c>
      <c r="AL72" s="236"/>
    </row>
    <row r="73" spans="1:38" s="112" customFormat="1" ht="30" customHeight="1" thickBot="1" x14ac:dyDescent="0.45">
      <c r="A73" s="35">
        <v>60</v>
      </c>
      <c r="B73" s="106" t="str">
        <f>IF('（別紙2-5）5月1日～5月31日'!B73="","",'（別紙2-5）5月1日～5月31日'!B73)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94"/>
      <c r="AH73" s="36">
        <f>SUM('（別紙2-1）4月1日～4月30日'!D73:AG73,'（別紙2-5）5月1日～5月31日'!D73:AH73,'（別紙2-6）6月1日～6月30日'!D73:AG73,'（別紙2-7）7月1日～7月31日'!D73:AH73,'（別紙2-8）8月1日～8月31日'!D73:AH73,'（別紙2-9）9月1日～9月30日'!D73:AG73)</f>
        <v>0</v>
      </c>
      <c r="AJ73" s="112" t="str">
        <f t="shared" si="1"/>
        <v/>
      </c>
      <c r="AK73" s="236" t="str">
        <f t="shared" si="2"/>
        <v/>
      </c>
      <c r="AL73" s="236"/>
    </row>
    <row r="74" spans="1:38" s="112" customFormat="1" ht="30" customHeight="1" x14ac:dyDescent="0.4">
      <c r="A74" s="71">
        <v>61</v>
      </c>
      <c r="B74" s="103" t="str">
        <f>IF('（別紙2-5）5月1日～5月31日'!B74="","",'（別紙2-5）5月1日～5月31日'!B74)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95"/>
      <c r="AH74" s="59">
        <f>SUM('（別紙2-1）4月1日～4月30日'!D74:AG74,'（別紙2-5）5月1日～5月31日'!D74:AH74,'（別紙2-6）6月1日～6月30日'!D74:AG74,'（別紙2-7）7月1日～7月31日'!D74:AH74,'（別紙2-8）8月1日～8月31日'!D74:AH74,'（別紙2-9）9月1日～9月30日'!D74:AG74)</f>
        <v>0</v>
      </c>
      <c r="AJ74" s="112" t="str">
        <f t="shared" si="1"/>
        <v/>
      </c>
      <c r="AK74" s="236" t="str">
        <f t="shared" si="2"/>
        <v/>
      </c>
      <c r="AL74" s="236"/>
    </row>
    <row r="75" spans="1:38" s="112" customFormat="1" ht="30" customHeight="1" x14ac:dyDescent="0.4">
      <c r="A75" s="35">
        <v>62</v>
      </c>
      <c r="B75" s="103" t="str">
        <f>IF('（別紙2-5）5月1日～5月31日'!B75="","",'（別紙2-5）5月1日～5月31日'!B75)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94"/>
      <c r="AH75" s="36">
        <f>SUM('（別紙2-1）4月1日～4月30日'!D75:AG75,'（別紙2-5）5月1日～5月31日'!D75:AH75,'（別紙2-6）6月1日～6月30日'!D75:AG75,'（別紙2-7）7月1日～7月31日'!D75:AH75,'（別紙2-8）8月1日～8月31日'!D75:AH75,'（別紙2-9）9月1日～9月30日'!D75:AG75)</f>
        <v>0</v>
      </c>
      <c r="AJ75" s="112" t="str">
        <f t="shared" si="1"/>
        <v/>
      </c>
      <c r="AK75" s="236" t="str">
        <f t="shared" si="2"/>
        <v/>
      </c>
      <c r="AL75" s="236"/>
    </row>
    <row r="76" spans="1:38" s="112" customFormat="1" ht="30" customHeight="1" x14ac:dyDescent="0.4">
      <c r="A76" s="35">
        <v>63</v>
      </c>
      <c r="B76" s="103" t="str">
        <f>IF('（別紙2-5）5月1日～5月31日'!B76="","",'（別紙2-5）5月1日～5月31日'!B76)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94"/>
      <c r="AH76" s="36">
        <f>SUM('（別紙2-1）4月1日～4月30日'!D76:AG76,'（別紙2-5）5月1日～5月31日'!D76:AH76,'（別紙2-6）6月1日～6月30日'!D76:AG76,'（別紙2-7）7月1日～7月31日'!D76:AH76,'（別紙2-8）8月1日～8月31日'!D76:AH76,'（別紙2-9）9月1日～9月30日'!D76:AG76)</f>
        <v>0</v>
      </c>
      <c r="AJ76" s="112" t="str">
        <f t="shared" si="1"/>
        <v/>
      </c>
      <c r="AK76" s="236" t="str">
        <f t="shared" si="2"/>
        <v/>
      </c>
      <c r="AL76" s="236"/>
    </row>
    <row r="77" spans="1:38" s="112" customFormat="1" ht="30" customHeight="1" x14ac:dyDescent="0.4">
      <c r="A77" s="35">
        <v>64</v>
      </c>
      <c r="B77" s="103" t="str">
        <f>IF('（別紙2-5）5月1日～5月31日'!B77="","",'（別紙2-5）5月1日～5月31日'!B77)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94"/>
      <c r="AH77" s="36">
        <f>SUM('（別紙2-1）4月1日～4月30日'!D77:AG77,'（別紙2-5）5月1日～5月31日'!D77:AH77,'（別紙2-6）6月1日～6月30日'!D77:AG77,'（別紙2-7）7月1日～7月31日'!D77:AH77,'（別紙2-8）8月1日～8月31日'!D77:AH77,'（別紙2-9）9月1日～9月30日'!D77:AG77)</f>
        <v>0</v>
      </c>
      <c r="AJ77" s="112" t="str">
        <f t="shared" si="1"/>
        <v/>
      </c>
      <c r="AK77" s="236" t="str">
        <f t="shared" si="2"/>
        <v/>
      </c>
      <c r="AL77" s="236"/>
    </row>
    <row r="78" spans="1:38" s="112" customFormat="1" ht="30" customHeight="1" thickBot="1" x14ac:dyDescent="0.45">
      <c r="A78" s="37">
        <v>65</v>
      </c>
      <c r="B78" s="104" t="str">
        <f>IF('（別紙2-5）5月1日～5月31日'!B78="","",'（別紙2-5）5月1日～5月31日'!B78)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93"/>
      <c r="AH78" s="38">
        <f>SUM('（別紙2-1）4月1日～4月30日'!D78:AG78,'（別紙2-5）5月1日～5月31日'!D78:AH78,'（別紙2-6）6月1日～6月30日'!D78:AG78,'（別紙2-7）7月1日～7月31日'!D78:AH78,'（別紙2-8）8月1日～8月31日'!D78:AH78,'（別紙2-9）9月1日～9月30日'!D78:AG78)</f>
        <v>0</v>
      </c>
      <c r="AJ78" s="112" t="str">
        <f t="shared" si="1"/>
        <v/>
      </c>
      <c r="AK78" s="236" t="str">
        <f t="shared" si="2"/>
        <v/>
      </c>
      <c r="AL78" s="236"/>
    </row>
    <row r="79" spans="1:38" s="112" customFormat="1" ht="30" customHeight="1" x14ac:dyDescent="0.4">
      <c r="A79" s="64">
        <v>66</v>
      </c>
      <c r="B79" s="105" t="str">
        <f>IF('（別紙2-5）5月1日～5月31日'!B79="","",'（別紙2-5）5月1日～5月31日'!B79)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96"/>
      <c r="AH79" s="70">
        <f>SUM('（別紙2-1）4月1日～4月30日'!D79:AG79,'（別紙2-5）5月1日～5月31日'!D79:AH79,'（別紙2-6）6月1日～6月30日'!D79:AG79,'（別紙2-7）7月1日～7月31日'!D79:AH79,'（別紙2-8）8月1日～8月31日'!D79:AH79,'（別紙2-9）9月1日～9月30日'!D79:AG79)</f>
        <v>0</v>
      </c>
      <c r="AJ79" s="112" t="str">
        <f t="shared" ref="AJ79:AJ142" si="3">IFERROR(MATCH(0,INDEX(0/($D79:$AG79&lt;&gt;""),),0),"")</f>
        <v/>
      </c>
      <c r="AK79" s="236" t="str">
        <f t="shared" ref="AK79:AK142" si="4">IFERROR(MATCH(MAX($D79:$AG79)+1,$D79:$AG79,1),"")</f>
        <v/>
      </c>
      <c r="AL79" s="236"/>
    </row>
    <row r="80" spans="1:38" s="112" customFormat="1" ht="30" customHeight="1" x14ac:dyDescent="0.4">
      <c r="A80" s="35">
        <v>67</v>
      </c>
      <c r="B80" s="103" t="str">
        <f>IF('（別紙2-5）5月1日～5月31日'!B80="","",'（別紙2-5）5月1日～5月31日'!B80)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94"/>
      <c r="AH80" s="36">
        <f>SUM('（別紙2-1）4月1日～4月30日'!D80:AG80,'（別紙2-5）5月1日～5月31日'!D80:AH80,'（別紙2-6）6月1日～6月30日'!D80:AG80,'（別紙2-7）7月1日～7月31日'!D80:AH80,'（別紙2-8）8月1日～8月31日'!D80:AH80,'（別紙2-9）9月1日～9月30日'!D80:AG80)</f>
        <v>0</v>
      </c>
      <c r="AJ80" s="112" t="str">
        <f t="shared" si="3"/>
        <v/>
      </c>
      <c r="AK80" s="236" t="str">
        <f t="shared" si="4"/>
        <v/>
      </c>
      <c r="AL80" s="236"/>
    </row>
    <row r="81" spans="1:38" s="112" customFormat="1" ht="30" customHeight="1" x14ac:dyDescent="0.4">
      <c r="A81" s="35">
        <v>68</v>
      </c>
      <c r="B81" s="103" t="str">
        <f>IF('（別紙2-5）5月1日～5月31日'!B81="","",'（別紙2-5）5月1日～5月31日'!B81)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94"/>
      <c r="AH81" s="36">
        <f>SUM('（別紙2-1）4月1日～4月30日'!D81:AG81,'（別紙2-5）5月1日～5月31日'!D81:AH81,'（別紙2-6）6月1日～6月30日'!D81:AG81,'（別紙2-7）7月1日～7月31日'!D81:AH81,'（別紙2-8）8月1日～8月31日'!D81:AH81,'（別紙2-9）9月1日～9月30日'!D81:AG81)</f>
        <v>0</v>
      </c>
      <c r="AJ81" s="112" t="str">
        <f t="shared" si="3"/>
        <v/>
      </c>
      <c r="AK81" s="236" t="str">
        <f t="shared" si="4"/>
        <v/>
      </c>
      <c r="AL81" s="236"/>
    </row>
    <row r="82" spans="1:38" s="112" customFormat="1" ht="30" customHeight="1" x14ac:dyDescent="0.4">
      <c r="A82" s="35">
        <v>69</v>
      </c>
      <c r="B82" s="103" t="str">
        <f>IF('（別紙2-5）5月1日～5月31日'!B82="","",'（別紙2-5）5月1日～5月31日'!B82)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94"/>
      <c r="AH82" s="36">
        <f>SUM('（別紙2-1）4月1日～4月30日'!D82:AG82,'（別紙2-5）5月1日～5月31日'!D82:AH82,'（別紙2-6）6月1日～6月30日'!D82:AG82,'（別紙2-7）7月1日～7月31日'!D82:AH82,'（別紙2-8）8月1日～8月31日'!D82:AH82,'（別紙2-9）9月1日～9月30日'!D82:AG82)</f>
        <v>0</v>
      </c>
      <c r="AJ82" s="112" t="str">
        <f t="shared" si="3"/>
        <v/>
      </c>
      <c r="AK82" s="236" t="str">
        <f t="shared" si="4"/>
        <v/>
      </c>
      <c r="AL82" s="236"/>
    </row>
    <row r="83" spans="1:38" s="112" customFormat="1" ht="30" customHeight="1" thickBot="1" x14ac:dyDescent="0.45">
      <c r="A83" s="35">
        <v>70</v>
      </c>
      <c r="B83" s="104" t="str">
        <f>IF('（別紙2-5）5月1日～5月31日'!B83="","",'（別紙2-5）5月1日～5月31日'!B83)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94"/>
      <c r="AH83" s="36">
        <f>SUM('（別紙2-1）4月1日～4月30日'!D83:AG83,'（別紙2-5）5月1日～5月31日'!D83:AH83,'（別紙2-6）6月1日～6月30日'!D83:AG83,'（別紙2-7）7月1日～7月31日'!D83:AH83,'（別紙2-8）8月1日～8月31日'!D83:AH83,'（別紙2-9）9月1日～9月30日'!D83:AG83)</f>
        <v>0</v>
      </c>
      <c r="AJ83" s="112" t="str">
        <f t="shared" si="3"/>
        <v/>
      </c>
      <c r="AK83" s="236" t="str">
        <f t="shared" si="4"/>
        <v/>
      </c>
      <c r="AL83" s="236"/>
    </row>
    <row r="84" spans="1:38" s="112" customFormat="1" ht="30" customHeight="1" x14ac:dyDescent="0.4">
      <c r="A84" s="71">
        <v>71</v>
      </c>
      <c r="B84" s="105" t="str">
        <f>IF('（別紙2-5）5月1日～5月31日'!B84="","",'（別紙2-5）5月1日～5月31日'!B84)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95"/>
      <c r="AH84" s="59">
        <f>SUM('（別紙2-1）4月1日～4月30日'!D84:AG84,'（別紙2-5）5月1日～5月31日'!D84:AH84,'（別紙2-6）6月1日～6月30日'!D84:AG84,'（別紙2-7）7月1日～7月31日'!D84:AH84,'（別紙2-8）8月1日～8月31日'!D84:AH84,'（別紙2-9）9月1日～9月30日'!D84:AG84)</f>
        <v>0</v>
      </c>
      <c r="AJ84" s="112" t="str">
        <f t="shared" si="3"/>
        <v/>
      </c>
      <c r="AK84" s="236" t="str">
        <f t="shared" si="4"/>
        <v/>
      </c>
      <c r="AL84" s="236"/>
    </row>
    <row r="85" spans="1:38" s="112" customFormat="1" ht="30" customHeight="1" x14ac:dyDescent="0.4">
      <c r="A85" s="35">
        <v>72</v>
      </c>
      <c r="B85" s="103" t="str">
        <f>IF('（別紙2-5）5月1日～5月31日'!B85="","",'（別紙2-5）5月1日～5月31日'!B85)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94"/>
      <c r="AH85" s="36">
        <f>SUM('（別紙2-1）4月1日～4月30日'!D85:AG85,'（別紙2-5）5月1日～5月31日'!D85:AH85,'（別紙2-6）6月1日～6月30日'!D85:AG85,'（別紙2-7）7月1日～7月31日'!D85:AH85,'（別紙2-8）8月1日～8月31日'!D85:AH85,'（別紙2-9）9月1日～9月30日'!D85:AG85)</f>
        <v>0</v>
      </c>
      <c r="AJ85" s="112" t="str">
        <f t="shared" si="3"/>
        <v/>
      </c>
      <c r="AK85" s="236" t="str">
        <f t="shared" si="4"/>
        <v/>
      </c>
      <c r="AL85" s="236"/>
    </row>
    <row r="86" spans="1:38" s="112" customFormat="1" ht="30" customHeight="1" x14ac:dyDescent="0.4">
      <c r="A86" s="35">
        <v>73</v>
      </c>
      <c r="B86" s="103" t="str">
        <f>IF('（別紙2-5）5月1日～5月31日'!B86="","",'（別紙2-5）5月1日～5月31日'!B86)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94"/>
      <c r="AH86" s="36">
        <f>SUM('（別紙2-1）4月1日～4月30日'!D86:AG86,'（別紙2-5）5月1日～5月31日'!D86:AH86,'（別紙2-6）6月1日～6月30日'!D86:AG86,'（別紙2-7）7月1日～7月31日'!D86:AH86,'（別紙2-8）8月1日～8月31日'!D86:AH86,'（別紙2-9）9月1日～9月30日'!D86:AG86)</f>
        <v>0</v>
      </c>
      <c r="AJ86" s="112" t="str">
        <f t="shared" si="3"/>
        <v/>
      </c>
      <c r="AK86" s="236" t="str">
        <f t="shared" si="4"/>
        <v/>
      </c>
      <c r="AL86" s="236"/>
    </row>
    <row r="87" spans="1:38" s="112" customFormat="1" ht="30" customHeight="1" x14ac:dyDescent="0.4">
      <c r="A87" s="35">
        <v>74</v>
      </c>
      <c r="B87" s="103" t="str">
        <f>IF('（別紙2-5）5月1日～5月31日'!B87="","",'（別紙2-5）5月1日～5月31日'!B87)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94"/>
      <c r="AH87" s="36">
        <f>SUM('（別紙2-1）4月1日～4月30日'!D87:AG87,'（別紙2-5）5月1日～5月31日'!D87:AH87,'（別紙2-6）6月1日～6月30日'!D87:AG87,'（別紙2-7）7月1日～7月31日'!D87:AH87,'（別紙2-8）8月1日～8月31日'!D87:AH87,'（別紙2-9）9月1日～9月30日'!D87:AG87)</f>
        <v>0</v>
      </c>
      <c r="AJ87" s="112" t="str">
        <f t="shared" si="3"/>
        <v/>
      </c>
      <c r="AK87" s="236" t="str">
        <f t="shared" si="4"/>
        <v/>
      </c>
      <c r="AL87" s="236"/>
    </row>
    <row r="88" spans="1:38" s="112" customFormat="1" ht="30" customHeight="1" thickBot="1" x14ac:dyDescent="0.45">
      <c r="A88" s="37">
        <v>75</v>
      </c>
      <c r="B88" s="104" t="str">
        <f>IF('（別紙2-5）5月1日～5月31日'!B88="","",'（別紙2-5）5月1日～5月31日'!B88)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93"/>
      <c r="AH88" s="38">
        <f>SUM('（別紙2-1）4月1日～4月30日'!D88:AG88,'（別紙2-5）5月1日～5月31日'!D88:AH88,'（別紙2-6）6月1日～6月30日'!D88:AG88,'（別紙2-7）7月1日～7月31日'!D88:AH88,'（別紙2-8）8月1日～8月31日'!D88:AH88,'（別紙2-9）9月1日～9月30日'!D88:AG88)</f>
        <v>0</v>
      </c>
      <c r="AJ88" s="112" t="str">
        <f t="shared" si="3"/>
        <v/>
      </c>
      <c r="AK88" s="236" t="str">
        <f t="shared" si="4"/>
        <v/>
      </c>
      <c r="AL88" s="236"/>
    </row>
    <row r="89" spans="1:38" s="112" customFormat="1" ht="30" customHeight="1" x14ac:dyDescent="0.4">
      <c r="A89" s="64">
        <v>76</v>
      </c>
      <c r="B89" s="105" t="str">
        <f>IF('（別紙2-5）5月1日～5月31日'!B89="","",'（別紙2-5）5月1日～5月31日'!B89)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96"/>
      <c r="AH89" s="70">
        <f>SUM('（別紙2-1）4月1日～4月30日'!D89:AG89,'（別紙2-5）5月1日～5月31日'!D89:AH89,'（別紙2-6）6月1日～6月30日'!D89:AG89,'（別紙2-7）7月1日～7月31日'!D89:AH89,'（別紙2-8）8月1日～8月31日'!D89:AH89,'（別紙2-9）9月1日～9月30日'!D89:AG89)</f>
        <v>0</v>
      </c>
      <c r="AJ89" s="112" t="str">
        <f t="shared" si="3"/>
        <v/>
      </c>
      <c r="AK89" s="236" t="str">
        <f t="shared" si="4"/>
        <v/>
      </c>
      <c r="AL89" s="236"/>
    </row>
    <row r="90" spans="1:38" s="112" customFormat="1" ht="30" customHeight="1" x14ac:dyDescent="0.4">
      <c r="A90" s="35">
        <v>77</v>
      </c>
      <c r="B90" s="103" t="str">
        <f>IF('（別紙2-5）5月1日～5月31日'!B90="","",'（別紙2-5）5月1日～5月31日'!B90)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94"/>
      <c r="AH90" s="36">
        <f>SUM('（別紙2-1）4月1日～4月30日'!D90:AG90,'（別紙2-5）5月1日～5月31日'!D90:AH90,'（別紙2-6）6月1日～6月30日'!D90:AG90,'（別紙2-7）7月1日～7月31日'!D90:AH90,'（別紙2-8）8月1日～8月31日'!D90:AH90,'（別紙2-9）9月1日～9月30日'!D90:AG90)</f>
        <v>0</v>
      </c>
      <c r="AJ90" s="112" t="str">
        <f t="shared" si="3"/>
        <v/>
      </c>
      <c r="AK90" s="236" t="str">
        <f t="shared" si="4"/>
        <v/>
      </c>
      <c r="AL90" s="236"/>
    </row>
    <row r="91" spans="1:38" s="112" customFormat="1" ht="30" customHeight="1" x14ac:dyDescent="0.4">
      <c r="A91" s="35">
        <v>78</v>
      </c>
      <c r="B91" s="103" t="str">
        <f>IF('（別紙2-5）5月1日～5月31日'!B91="","",'（別紙2-5）5月1日～5月31日'!B91)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94"/>
      <c r="AH91" s="36">
        <f>SUM('（別紙2-1）4月1日～4月30日'!D91:AG91,'（別紙2-5）5月1日～5月31日'!D91:AH91,'（別紙2-6）6月1日～6月30日'!D91:AG91,'（別紙2-7）7月1日～7月31日'!D91:AH91,'（別紙2-8）8月1日～8月31日'!D91:AH91,'（別紙2-9）9月1日～9月30日'!D91:AG91)</f>
        <v>0</v>
      </c>
      <c r="AJ91" s="112" t="str">
        <f t="shared" si="3"/>
        <v/>
      </c>
      <c r="AK91" s="236" t="str">
        <f t="shared" si="4"/>
        <v/>
      </c>
      <c r="AL91" s="236"/>
    </row>
    <row r="92" spans="1:38" s="112" customFormat="1" ht="30" customHeight="1" x14ac:dyDescent="0.4">
      <c r="A92" s="35">
        <v>79</v>
      </c>
      <c r="B92" s="103" t="str">
        <f>IF('（別紙2-5）5月1日～5月31日'!B92="","",'（別紙2-5）5月1日～5月31日'!B92)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94"/>
      <c r="AH92" s="36">
        <f>SUM('（別紙2-1）4月1日～4月30日'!D92:AG92,'（別紙2-5）5月1日～5月31日'!D92:AH92,'（別紙2-6）6月1日～6月30日'!D92:AG92,'（別紙2-7）7月1日～7月31日'!D92:AH92,'（別紙2-8）8月1日～8月31日'!D92:AH92,'（別紙2-9）9月1日～9月30日'!D92:AG92)</f>
        <v>0</v>
      </c>
      <c r="AJ92" s="112" t="str">
        <f t="shared" si="3"/>
        <v/>
      </c>
      <c r="AK92" s="236" t="str">
        <f t="shared" si="4"/>
        <v/>
      </c>
      <c r="AL92" s="236"/>
    </row>
    <row r="93" spans="1:38" s="112" customFormat="1" ht="30" customHeight="1" thickBot="1" x14ac:dyDescent="0.45">
      <c r="A93" s="35">
        <v>80</v>
      </c>
      <c r="B93" s="104" t="str">
        <f>IF('（別紙2-5）5月1日～5月31日'!B93="","",'（別紙2-5）5月1日～5月31日'!B93)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94"/>
      <c r="AH93" s="36">
        <f>SUM('（別紙2-1）4月1日～4月30日'!D93:AG93,'（別紙2-5）5月1日～5月31日'!D93:AH93,'（別紙2-6）6月1日～6月30日'!D93:AG93,'（別紙2-7）7月1日～7月31日'!D93:AH93,'（別紙2-8）8月1日～8月31日'!D93:AH93,'（別紙2-9）9月1日～9月30日'!D93:AG93)</f>
        <v>0</v>
      </c>
      <c r="AJ93" s="112" t="str">
        <f t="shared" si="3"/>
        <v/>
      </c>
      <c r="AK93" s="236" t="str">
        <f t="shared" si="4"/>
        <v/>
      </c>
      <c r="AL93" s="236"/>
    </row>
    <row r="94" spans="1:38" s="112" customFormat="1" ht="30" customHeight="1" x14ac:dyDescent="0.4">
      <c r="A94" s="71">
        <v>81</v>
      </c>
      <c r="B94" s="105" t="str">
        <f>IF('（別紙2-5）5月1日～5月31日'!B94="","",'（別紙2-5）5月1日～5月31日'!B94)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95"/>
      <c r="AH94" s="59">
        <f>SUM('（別紙2-1）4月1日～4月30日'!D94:AG94,'（別紙2-5）5月1日～5月31日'!D94:AH94,'（別紙2-6）6月1日～6月30日'!D94:AG94,'（別紙2-7）7月1日～7月31日'!D94:AH94,'（別紙2-8）8月1日～8月31日'!D94:AH94,'（別紙2-9）9月1日～9月30日'!D94:AG94)</f>
        <v>0</v>
      </c>
      <c r="AJ94" s="112" t="str">
        <f t="shared" si="3"/>
        <v/>
      </c>
      <c r="AK94" s="236" t="str">
        <f t="shared" si="4"/>
        <v/>
      </c>
      <c r="AL94" s="236"/>
    </row>
    <row r="95" spans="1:38" s="112" customFormat="1" ht="30" customHeight="1" x14ac:dyDescent="0.4">
      <c r="A95" s="35">
        <v>82</v>
      </c>
      <c r="B95" s="103" t="str">
        <f>IF('（別紙2-5）5月1日～5月31日'!B95="","",'（別紙2-5）5月1日～5月31日'!B95)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94"/>
      <c r="AH95" s="36">
        <f>SUM('（別紙2-1）4月1日～4月30日'!D95:AG95,'（別紙2-5）5月1日～5月31日'!D95:AH95,'（別紙2-6）6月1日～6月30日'!D95:AG95,'（別紙2-7）7月1日～7月31日'!D95:AH95,'（別紙2-8）8月1日～8月31日'!D95:AH95,'（別紙2-9）9月1日～9月30日'!D95:AG95)</f>
        <v>0</v>
      </c>
      <c r="AJ95" s="112" t="str">
        <f t="shared" si="3"/>
        <v/>
      </c>
      <c r="AK95" s="236" t="str">
        <f t="shared" si="4"/>
        <v/>
      </c>
      <c r="AL95" s="236"/>
    </row>
    <row r="96" spans="1:38" s="112" customFormat="1" ht="30" customHeight="1" x14ac:dyDescent="0.4">
      <c r="A96" s="35">
        <v>83</v>
      </c>
      <c r="B96" s="103" t="str">
        <f>IF('（別紙2-5）5月1日～5月31日'!B96="","",'（別紙2-5）5月1日～5月31日'!B96)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94"/>
      <c r="AH96" s="36">
        <f>SUM('（別紙2-1）4月1日～4月30日'!D96:AG96,'（別紙2-5）5月1日～5月31日'!D96:AH96,'（別紙2-6）6月1日～6月30日'!D96:AG96,'（別紙2-7）7月1日～7月31日'!D96:AH96,'（別紙2-8）8月1日～8月31日'!D96:AH96,'（別紙2-9）9月1日～9月30日'!D96:AG96)</f>
        <v>0</v>
      </c>
      <c r="AJ96" s="112" t="str">
        <f t="shared" si="3"/>
        <v/>
      </c>
      <c r="AK96" s="236" t="str">
        <f t="shared" si="4"/>
        <v/>
      </c>
      <c r="AL96" s="236"/>
    </row>
    <row r="97" spans="1:38" s="112" customFormat="1" ht="30" customHeight="1" x14ac:dyDescent="0.4">
      <c r="A97" s="35">
        <v>84</v>
      </c>
      <c r="B97" s="103" t="str">
        <f>IF('（別紙2-5）5月1日～5月31日'!B97="","",'（別紙2-5）5月1日～5月31日'!B97)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94"/>
      <c r="AH97" s="36">
        <f>SUM('（別紙2-1）4月1日～4月30日'!D97:AG97,'（別紙2-5）5月1日～5月31日'!D97:AH97,'（別紙2-6）6月1日～6月30日'!D97:AG97,'（別紙2-7）7月1日～7月31日'!D97:AH97,'（別紙2-8）8月1日～8月31日'!D97:AH97,'（別紙2-9）9月1日～9月30日'!D97:AG97)</f>
        <v>0</v>
      </c>
      <c r="AJ97" s="112" t="str">
        <f t="shared" si="3"/>
        <v/>
      </c>
      <c r="AK97" s="236" t="str">
        <f t="shared" si="4"/>
        <v/>
      </c>
      <c r="AL97" s="236"/>
    </row>
    <row r="98" spans="1:38" s="112" customFormat="1" ht="30" customHeight="1" thickBot="1" x14ac:dyDescent="0.45">
      <c r="A98" s="37">
        <v>85</v>
      </c>
      <c r="B98" s="104" t="str">
        <f>IF('（別紙2-5）5月1日～5月31日'!B98="","",'（別紙2-5）5月1日～5月31日'!B98)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93"/>
      <c r="AH98" s="38">
        <f>SUM('（別紙2-1）4月1日～4月30日'!D98:AG98,'（別紙2-5）5月1日～5月31日'!D98:AH98,'（別紙2-6）6月1日～6月30日'!D98:AG98,'（別紙2-7）7月1日～7月31日'!D98:AH98,'（別紙2-8）8月1日～8月31日'!D98:AH98,'（別紙2-9）9月1日～9月30日'!D98:AG98)</f>
        <v>0</v>
      </c>
      <c r="AJ98" s="112" t="str">
        <f t="shared" si="3"/>
        <v/>
      </c>
      <c r="AK98" s="236" t="str">
        <f t="shared" si="4"/>
        <v/>
      </c>
      <c r="AL98" s="236"/>
    </row>
    <row r="99" spans="1:38" s="112" customFormat="1" ht="30" customHeight="1" x14ac:dyDescent="0.4">
      <c r="A99" s="64">
        <v>86</v>
      </c>
      <c r="B99" s="105" t="str">
        <f>IF('（別紙2-5）5月1日～5月31日'!B99="","",'（別紙2-5）5月1日～5月31日'!B99)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96"/>
      <c r="AH99" s="70">
        <f>SUM('（別紙2-1）4月1日～4月30日'!D99:AG99,'（別紙2-5）5月1日～5月31日'!D99:AH99,'（別紙2-6）6月1日～6月30日'!D99:AG99,'（別紙2-7）7月1日～7月31日'!D99:AH99,'（別紙2-8）8月1日～8月31日'!D99:AH99,'（別紙2-9）9月1日～9月30日'!D99:AG99)</f>
        <v>0</v>
      </c>
      <c r="AJ99" s="112" t="str">
        <f t="shared" si="3"/>
        <v/>
      </c>
      <c r="AK99" s="236" t="str">
        <f t="shared" si="4"/>
        <v/>
      </c>
      <c r="AL99" s="236"/>
    </row>
    <row r="100" spans="1:38" s="112" customFormat="1" ht="30" customHeight="1" x14ac:dyDescent="0.4">
      <c r="A100" s="35">
        <v>87</v>
      </c>
      <c r="B100" s="103" t="str">
        <f>IF('（別紙2-5）5月1日～5月31日'!B100="","",'（別紙2-5）5月1日～5月31日'!B100)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94"/>
      <c r="AH100" s="36">
        <f>SUM('（別紙2-1）4月1日～4月30日'!D100:AG100,'（別紙2-5）5月1日～5月31日'!D100:AH100,'（別紙2-6）6月1日～6月30日'!D100:AG100,'（別紙2-7）7月1日～7月31日'!D100:AH100,'（別紙2-8）8月1日～8月31日'!D100:AH100,'（別紙2-9）9月1日～9月30日'!D100:AG100)</f>
        <v>0</v>
      </c>
      <c r="AJ100" s="112" t="str">
        <f t="shared" si="3"/>
        <v/>
      </c>
      <c r="AK100" s="236" t="str">
        <f t="shared" si="4"/>
        <v/>
      </c>
      <c r="AL100" s="236"/>
    </row>
    <row r="101" spans="1:38" s="112" customFormat="1" ht="30" customHeight="1" x14ac:dyDescent="0.4">
      <c r="A101" s="35">
        <v>88</v>
      </c>
      <c r="B101" s="103" t="str">
        <f>IF('（別紙2-5）5月1日～5月31日'!B101="","",'（別紙2-5）5月1日～5月31日'!B101)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94"/>
      <c r="AH101" s="36">
        <f>SUM('（別紙2-1）4月1日～4月30日'!D101:AG101,'（別紙2-5）5月1日～5月31日'!D101:AH101,'（別紙2-6）6月1日～6月30日'!D101:AG101,'（別紙2-7）7月1日～7月31日'!D101:AH101,'（別紙2-8）8月1日～8月31日'!D101:AH101,'（別紙2-9）9月1日～9月30日'!D101:AG101)</f>
        <v>0</v>
      </c>
      <c r="AJ101" s="112" t="str">
        <f t="shared" si="3"/>
        <v/>
      </c>
      <c r="AK101" s="236" t="str">
        <f t="shared" si="4"/>
        <v/>
      </c>
      <c r="AL101" s="236"/>
    </row>
    <row r="102" spans="1:38" s="112" customFormat="1" ht="30" customHeight="1" x14ac:dyDescent="0.4">
      <c r="A102" s="35">
        <v>89</v>
      </c>
      <c r="B102" s="103" t="str">
        <f>IF('（別紙2-5）5月1日～5月31日'!B102="","",'（別紙2-5）5月1日～5月31日'!B102)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94"/>
      <c r="AH102" s="36">
        <f>SUM('（別紙2-1）4月1日～4月30日'!D102:AG102,'（別紙2-5）5月1日～5月31日'!D102:AH102,'（別紙2-6）6月1日～6月30日'!D102:AG102,'（別紙2-7）7月1日～7月31日'!D102:AH102,'（別紙2-8）8月1日～8月31日'!D102:AH102,'（別紙2-9）9月1日～9月30日'!D102:AG102)</f>
        <v>0</v>
      </c>
      <c r="AJ102" s="112" t="str">
        <f t="shared" si="3"/>
        <v/>
      </c>
      <c r="AK102" s="236" t="str">
        <f t="shared" si="4"/>
        <v/>
      </c>
      <c r="AL102" s="236"/>
    </row>
    <row r="103" spans="1:38" s="112" customFormat="1" ht="30" customHeight="1" thickBot="1" x14ac:dyDescent="0.45">
      <c r="A103" s="35">
        <v>90</v>
      </c>
      <c r="B103" s="104" t="str">
        <f>IF('（別紙2-5）5月1日～5月31日'!B103="","",'（別紙2-5）5月1日～5月31日'!B103)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94"/>
      <c r="AH103" s="36">
        <f>SUM('（別紙2-1）4月1日～4月30日'!D103:AG103,'（別紙2-5）5月1日～5月31日'!D103:AH103,'（別紙2-6）6月1日～6月30日'!D103:AG103,'（別紙2-7）7月1日～7月31日'!D103:AH103,'（別紙2-8）8月1日～8月31日'!D103:AH103,'（別紙2-9）9月1日～9月30日'!D103:AG103)</f>
        <v>0</v>
      </c>
      <c r="AJ103" s="112" t="str">
        <f t="shared" si="3"/>
        <v/>
      </c>
      <c r="AK103" s="236" t="str">
        <f t="shared" si="4"/>
        <v/>
      </c>
      <c r="AL103" s="236"/>
    </row>
    <row r="104" spans="1:38" s="112" customFormat="1" ht="30" customHeight="1" x14ac:dyDescent="0.4">
      <c r="A104" s="71">
        <v>91</v>
      </c>
      <c r="B104" s="105" t="str">
        <f>IF('（別紙2-5）5月1日～5月31日'!B104="","",'（別紙2-5）5月1日～5月31日'!B104)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95"/>
      <c r="AH104" s="59">
        <f>SUM('（別紙2-1）4月1日～4月30日'!D104:AG104,'（別紙2-5）5月1日～5月31日'!D104:AH104,'（別紙2-6）6月1日～6月30日'!D104:AG104,'（別紙2-7）7月1日～7月31日'!D104:AH104,'（別紙2-8）8月1日～8月31日'!D104:AH104,'（別紙2-9）9月1日～9月30日'!D104:AG104)</f>
        <v>0</v>
      </c>
      <c r="AJ104" s="112" t="str">
        <f t="shared" si="3"/>
        <v/>
      </c>
      <c r="AK104" s="236" t="str">
        <f t="shared" si="4"/>
        <v/>
      </c>
      <c r="AL104" s="236"/>
    </row>
    <row r="105" spans="1:38" s="112" customFormat="1" ht="30" customHeight="1" x14ac:dyDescent="0.4">
      <c r="A105" s="35">
        <v>92</v>
      </c>
      <c r="B105" s="103" t="str">
        <f>IF('（別紙2-5）5月1日～5月31日'!B105="","",'（別紙2-5）5月1日～5月31日'!B105)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94"/>
      <c r="AH105" s="36">
        <f>SUM('（別紙2-1）4月1日～4月30日'!D105:AG105,'（別紙2-5）5月1日～5月31日'!D105:AH105,'（別紙2-6）6月1日～6月30日'!D105:AG105,'（別紙2-7）7月1日～7月31日'!D105:AH105,'（別紙2-8）8月1日～8月31日'!D105:AH105,'（別紙2-9）9月1日～9月30日'!D105:AG105)</f>
        <v>0</v>
      </c>
      <c r="AJ105" s="112" t="str">
        <f t="shared" si="3"/>
        <v/>
      </c>
      <c r="AK105" s="236" t="str">
        <f t="shared" si="4"/>
        <v/>
      </c>
      <c r="AL105" s="236"/>
    </row>
    <row r="106" spans="1:38" s="112" customFormat="1" ht="30" customHeight="1" x14ac:dyDescent="0.4">
      <c r="A106" s="35">
        <v>93</v>
      </c>
      <c r="B106" s="103" t="str">
        <f>IF('（別紙2-5）5月1日～5月31日'!B106="","",'（別紙2-5）5月1日～5月31日'!B106)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94"/>
      <c r="AH106" s="36">
        <f>SUM('（別紙2-1）4月1日～4月30日'!D106:AG106,'（別紙2-5）5月1日～5月31日'!D106:AH106,'（別紙2-6）6月1日～6月30日'!D106:AG106,'（別紙2-7）7月1日～7月31日'!D106:AH106,'（別紙2-8）8月1日～8月31日'!D106:AH106,'（別紙2-9）9月1日～9月30日'!D106:AG106)</f>
        <v>0</v>
      </c>
      <c r="AJ106" s="112" t="str">
        <f t="shared" si="3"/>
        <v/>
      </c>
      <c r="AK106" s="236" t="str">
        <f t="shared" si="4"/>
        <v/>
      </c>
      <c r="AL106" s="236"/>
    </row>
    <row r="107" spans="1:38" s="112" customFormat="1" ht="30" customHeight="1" x14ac:dyDescent="0.4">
      <c r="A107" s="35">
        <v>94</v>
      </c>
      <c r="B107" s="103" t="str">
        <f>IF('（別紙2-5）5月1日～5月31日'!B107="","",'（別紙2-5）5月1日～5月31日'!B107)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94"/>
      <c r="AH107" s="36">
        <f>SUM('（別紙2-1）4月1日～4月30日'!D107:AG107,'（別紙2-5）5月1日～5月31日'!D107:AH107,'（別紙2-6）6月1日～6月30日'!D107:AG107,'（別紙2-7）7月1日～7月31日'!D107:AH107,'（別紙2-8）8月1日～8月31日'!D107:AH107,'（別紙2-9）9月1日～9月30日'!D107:AG107)</f>
        <v>0</v>
      </c>
      <c r="AJ107" s="112" t="str">
        <f t="shared" si="3"/>
        <v/>
      </c>
      <c r="AK107" s="236" t="str">
        <f t="shared" si="4"/>
        <v/>
      </c>
      <c r="AL107" s="236"/>
    </row>
    <row r="108" spans="1:38" s="112" customFormat="1" ht="30" customHeight="1" thickBot="1" x14ac:dyDescent="0.45">
      <c r="A108" s="37">
        <v>95</v>
      </c>
      <c r="B108" s="104" t="str">
        <f>IF('（別紙2-5）5月1日～5月31日'!B108="","",'（別紙2-5）5月1日～5月31日'!B108)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93"/>
      <c r="AH108" s="38">
        <f>SUM('（別紙2-1）4月1日～4月30日'!D108:AG108,'（別紙2-5）5月1日～5月31日'!D108:AH108,'（別紙2-6）6月1日～6月30日'!D108:AG108,'（別紙2-7）7月1日～7月31日'!D108:AH108,'（別紙2-8）8月1日～8月31日'!D108:AH108,'（別紙2-9）9月1日～9月30日'!D108:AG108)</f>
        <v>0</v>
      </c>
      <c r="AJ108" s="112" t="str">
        <f t="shared" si="3"/>
        <v/>
      </c>
      <c r="AK108" s="236" t="str">
        <f t="shared" si="4"/>
        <v/>
      </c>
      <c r="AL108" s="236"/>
    </row>
    <row r="109" spans="1:38" s="112" customFormat="1" ht="30" customHeight="1" x14ac:dyDescent="0.4">
      <c r="A109" s="64">
        <v>96</v>
      </c>
      <c r="B109" s="105" t="str">
        <f>IF('（別紙2-5）5月1日～5月31日'!B109="","",'（別紙2-5）5月1日～5月31日'!B109)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96"/>
      <c r="AH109" s="70">
        <f>SUM('（別紙2-1）4月1日～4月30日'!D109:AG109,'（別紙2-5）5月1日～5月31日'!D109:AH109,'（別紙2-6）6月1日～6月30日'!D109:AG109,'（別紙2-7）7月1日～7月31日'!D109:AH109,'（別紙2-8）8月1日～8月31日'!D109:AH109,'（別紙2-9）9月1日～9月30日'!D109:AG109)</f>
        <v>0</v>
      </c>
      <c r="AJ109" s="112" t="str">
        <f t="shared" si="3"/>
        <v/>
      </c>
      <c r="AK109" s="236" t="str">
        <f t="shared" si="4"/>
        <v/>
      </c>
      <c r="AL109" s="236"/>
    </row>
    <row r="110" spans="1:38" s="112" customFormat="1" ht="30" customHeight="1" x14ac:dyDescent="0.4">
      <c r="A110" s="35">
        <v>97</v>
      </c>
      <c r="B110" s="103" t="str">
        <f>IF('（別紙2-5）5月1日～5月31日'!B110="","",'（別紙2-5）5月1日～5月31日'!B110)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94"/>
      <c r="AH110" s="36">
        <f>SUM('（別紙2-1）4月1日～4月30日'!D110:AG110,'（別紙2-5）5月1日～5月31日'!D110:AH110,'（別紙2-6）6月1日～6月30日'!D110:AG110,'（別紙2-7）7月1日～7月31日'!D110:AH110,'（別紙2-8）8月1日～8月31日'!D110:AH110,'（別紙2-9）9月1日～9月30日'!D110:AG110)</f>
        <v>0</v>
      </c>
      <c r="AJ110" s="112" t="str">
        <f t="shared" si="3"/>
        <v/>
      </c>
      <c r="AK110" s="236" t="str">
        <f t="shared" si="4"/>
        <v/>
      </c>
      <c r="AL110" s="236"/>
    </row>
    <row r="111" spans="1:38" s="112" customFormat="1" ht="30" customHeight="1" x14ac:dyDescent="0.4">
      <c r="A111" s="35">
        <v>98</v>
      </c>
      <c r="B111" s="103" t="str">
        <f>IF('（別紙2-5）5月1日～5月31日'!B111="","",'（別紙2-5）5月1日～5月31日'!B111)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94"/>
      <c r="AH111" s="36">
        <f>SUM('（別紙2-1）4月1日～4月30日'!D111:AG111,'（別紙2-5）5月1日～5月31日'!D111:AH111,'（別紙2-6）6月1日～6月30日'!D111:AG111,'（別紙2-7）7月1日～7月31日'!D111:AH111,'（別紙2-8）8月1日～8月31日'!D111:AH111,'（別紙2-9）9月1日～9月30日'!D111:AG111)</f>
        <v>0</v>
      </c>
      <c r="AJ111" s="112" t="str">
        <f t="shared" si="3"/>
        <v/>
      </c>
      <c r="AK111" s="236" t="str">
        <f t="shared" si="4"/>
        <v/>
      </c>
      <c r="AL111" s="236"/>
    </row>
    <row r="112" spans="1:38" s="112" customFormat="1" ht="30" customHeight="1" x14ac:dyDescent="0.4">
      <c r="A112" s="35">
        <v>99</v>
      </c>
      <c r="B112" s="103" t="str">
        <f>IF('（別紙2-5）5月1日～5月31日'!B112="","",'（別紙2-5）5月1日～5月31日'!B112)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94"/>
      <c r="AH112" s="36">
        <f>SUM('（別紙2-1）4月1日～4月30日'!D112:AG112,'（別紙2-5）5月1日～5月31日'!D112:AH112,'（別紙2-6）6月1日～6月30日'!D112:AG112,'（別紙2-7）7月1日～7月31日'!D112:AH112,'（別紙2-8）8月1日～8月31日'!D112:AH112,'（別紙2-9）9月1日～9月30日'!D112:AG112)</f>
        <v>0</v>
      </c>
      <c r="AJ112" s="112" t="str">
        <f t="shared" si="3"/>
        <v/>
      </c>
      <c r="AK112" s="236" t="str">
        <f t="shared" si="4"/>
        <v/>
      </c>
      <c r="AL112" s="236"/>
    </row>
    <row r="113" spans="1:38" s="112" customFormat="1" ht="30" customHeight="1" thickBot="1" x14ac:dyDescent="0.45">
      <c r="A113" s="35">
        <v>100</v>
      </c>
      <c r="B113" s="104" t="str">
        <f>IF('（別紙2-5）5月1日～5月31日'!B113="","",'（別紙2-5）5月1日～5月31日'!B113)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94"/>
      <c r="AH113" s="36">
        <f>SUM('（別紙2-1）4月1日～4月30日'!D113:AG113,'（別紙2-5）5月1日～5月31日'!D113:AH113,'（別紙2-6）6月1日～6月30日'!D113:AG113,'（別紙2-7）7月1日～7月31日'!D113:AH113,'（別紙2-8）8月1日～8月31日'!D113:AH113,'（別紙2-9）9月1日～9月30日'!D113:AG113)</f>
        <v>0</v>
      </c>
      <c r="AJ113" s="112" t="str">
        <f t="shared" si="3"/>
        <v/>
      </c>
      <c r="AK113" s="236" t="str">
        <f t="shared" si="4"/>
        <v/>
      </c>
      <c r="AL113" s="236"/>
    </row>
    <row r="114" spans="1:38" s="112" customFormat="1" ht="30" customHeight="1" x14ac:dyDescent="0.4">
      <c r="A114" s="71">
        <v>101</v>
      </c>
      <c r="B114" s="105" t="str">
        <f>IF('（別紙2-5）5月1日～5月31日'!B114="","",'（別紙2-5）5月1日～5月31日'!B114)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95"/>
      <c r="AH114" s="59">
        <f>SUM('（別紙2-1）4月1日～4月30日'!D114:AG114,'（別紙2-5）5月1日～5月31日'!D114:AH114,'（別紙2-6）6月1日～6月30日'!D114:AG114,'（別紙2-7）7月1日～7月31日'!D114:AH114,'（別紙2-8）8月1日～8月31日'!D114:AH114,'（別紙2-9）9月1日～9月30日'!D114:AG114)</f>
        <v>0</v>
      </c>
      <c r="AJ114" s="112" t="str">
        <f t="shared" si="3"/>
        <v/>
      </c>
      <c r="AK114" s="236" t="str">
        <f t="shared" si="4"/>
        <v/>
      </c>
      <c r="AL114" s="236"/>
    </row>
    <row r="115" spans="1:38" s="112" customFormat="1" ht="30" customHeight="1" x14ac:dyDescent="0.4">
      <c r="A115" s="35">
        <v>102</v>
      </c>
      <c r="B115" s="103" t="str">
        <f>IF('（別紙2-5）5月1日～5月31日'!B115="","",'（別紙2-5）5月1日～5月31日'!B115)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94"/>
      <c r="AH115" s="36">
        <f>SUM('（別紙2-1）4月1日～4月30日'!D115:AG115,'（別紙2-5）5月1日～5月31日'!D115:AH115,'（別紙2-6）6月1日～6月30日'!D115:AG115,'（別紙2-7）7月1日～7月31日'!D115:AH115,'（別紙2-8）8月1日～8月31日'!D115:AH115,'（別紙2-9）9月1日～9月30日'!D115:AG115)</f>
        <v>0</v>
      </c>
      <c r="AJ115" s="112" t="str">
        <f t="shared" si="3"/>
        <v/>
      </c>
      <c r="AK115" s="236" t="str">
        <f t="shared" si="4"/>
        <v/>
      </c>
      <c r="AL115" s="236"/>
    </row>
    <row r="116" spans="1:38" s="112" customFormat="1" ht="30" customHeight="1" x14ac:dyDescent="0.4">
      <c r="A116" s="35">
        <v>103</v>
      </c>
      <c r="B116" s="103" t="str">
        <f>IF('（別紙2-5）5月1日～5月31日'!B116="","",'（別紙2-5）5月1日～5月31日'!B116)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94"/>
      <c r="AH116" s="36">
        <f>SUM('（別紙2-1）4月1日～4月30日'!D116:AG116,'（別紙2-5）5月1日～5月31日'!D116:AH116,'（別紙2-6）6月1日～6月30日'!D116:AG116,'（別紙2-7）7月1日～7月31日'!D116:AH116,'（別紙2-8）8月1日～8月31日'!D116:AH116,'（別紙2-9）9月1日～9月30日'!D116:AG116)</f>
        <v>0</v>
      </c>
      <c r="AJ116" s="112" t="str">
        <f t="shared" si="3"/>
        <v/>
      </c>
      <c r="AK116" s="236" t="str">
        <f t="shared" si="4"/>
        <v/>
      </c>
      <c r="AL116" s="236"/>
    </row>
    <row r="117" spans="1:38" s="112" customFormat="1" ht="30" customHeight="1" x14ac:dyDescent="0.4">
      <c r="A117" s="35">
        <v>104</v>
      </c>
      <c r="B117" s="103" t="str">
        <f>IF('（別紙2-5）5月1日～5月31日'!B117="","",'（別紙2-5）5月1日～5月31日'!B117)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94"/>
      <c r="AH117" s="36">
        <f>SUM('（別紙2-1）4月1日～4月30日'!D117:AG117,'（別紙2-5）5月1日～5月31日'!D117:AH117,'（別紙2-6）6月1日～6月30日'!D117:AG117,'（別紙2-7）7月1日～7月31日'!D117:AH117,'（別紙2-8）8月1日～8月31日'!D117:AH117,'（別紙2-9）9月1日～9月30日'!D117:AG117)</f>
        <v>0</v>
      </c>
      <c r="AJ117" s="112" t="str">
        <f t="shared" si="3"/>
        <v/>
      </c>
      <c r="AK117" s="236" t="str">
        <f t="shared" si="4"/>
        <v/>
      </c>
      <c r="AL117" s="236"/>
    </row>
    <row r="118" spans="1:38" s="112" customFormat="1" ht="30" customHeight="1" thickBot="1" x14ac:dyDescent="0.45">
      <c r="A118" s="37">
        <v>105</v>
      </c>
      <c r="B118" s="106" t="str">
        <f>IF('（別紙2-5）5月1日～5月31日'!B118="","",'（別紙2-5）5月1日～5月31日'!B118)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93"/>
      <c r="AH118" s="38">
        <f>SUM('（別紙2-1）4月1日～4月30日'!D118:AG118,'（別紙2-5）5月1日～5月31日'!D118:AH118,'（別紙2-6）6月1日～6月30日'!D118:AG118,'（別紙2-7）7月1日～7月31日'!D118:AH118,'（別紙2-8）8月1日～8月31日'!D118:AH118,'（別紙2-9）9月1日～9月30日'!D118:AG118)</f>
        <v>0</v>
      </c>
      <c r="AJ118" s="112" t="str">
        <f t="shared" si="3"/>
        <v/>
      </c>
      <c r="AK118" s="236" t="str">
        <f t="shared" si="4"/>
        <v/>
      </c>
      <c r="AL118" s="236"/>
    </row>
    <row r="119" spans="1:38" s="112" customFormat="1" ht="30" customHeight="1" x14ac:dyDescent="0.4">
      <c r="A119" s="64">
        <v>106</v>
      </c>
      <c r="B119" s="103" t="str">
        <f>IF('（別紙2-5）5月1日～5月31日'!B119="","",'（別紙2-5）5月1日～5月31日'!B119)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96"/>
      <c r="AH119" s="70">
        <f>SUM('（別紙2-1）4月1日～4月30日'!D119:AG119,'（別紙2-5）5月1日～5月31日'!D119:AH119,'（別紙2-6）6月1日～6月30日'!D119:AG119,'（別紙2-7）7月1日～7月31日'!D119:AH119,'（別紙2-8）8月1日～8月31日'!D119:AH119,'（別紙2-9）9月1日～9月30日'!D119:AG119)</f>
        <v>0</v>
      </c>
      <c r="AJ119" s="112" t="str">
        <f t="shared" si="3"/>
        <v/>
      </c>
      <c r="AK119" s="236" t="str">
        <f t="shared" si="4"/>
        <v/>
      </c>
      <c r="AL119" s="236"/>
    </row>
    <row r="120" spans="1:38" s="112" customFormat="1" ht="30" customHeight="1" x14ac:dyDescent="0.4">
      <c r="A120" s="35">
        <v>107</v>
      </c>
      <c r="B120" s="103" t="str">
        <f>IF('（別紙2-5）5月1日～5月31日'!B120="","",'（別紙2-5）5月1日～5月31日'!B120)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94"/>
      <c r="AH120" s="36">
        <f>SUM('（別紙2-1）4月1日～4月30日'!D120:AG120,'（別紙2-5）5月1日～5月31日'!D120:AH120,'（別紙2-6）6月1日～6月30日'!D120:AG120,'（別紙2-7）7月1日～7月31日'!D120:AH120,'（別紙2-8）8月1日～8月31日'!D120:AH120,'（別紙2-9）9月1日～9月30日'!D120:AG120)</f>
        <v>0</v>
      </c>
      <c r="AJ120" s="112" t="str">
        <f t="shared" si="3"/>
        <v/>
      </c>
      <c r="AK120" s="236" t="str">
        <f t="shared" si="4"/>
        <v/>
      </c>
      <c r="AL120" s="236"/>
    </row>
    <row r="121" spans="1:38" s="112" customFormat="1" ht="30" customHeight="1" x14ac:dyDescent="0.4">
      <c r="A121" s="35">
        <v>108</v>
      </c>
      <c r="B121" s="103" t="str">
        <f>IF('（別紙2-5）5月1日～5月31日'!B121="","",'（別紙2-5）5月1日～5月31日'!B121)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94"/>
      <c r="AH121" s="36">
        <f>SUM('（別紙2-1）4月1日～4月30日'!D121:AG121,'（別紙2-5）5月1日～5月31日'!D121:AH121,'（別紙2-6）6月1日～6月30日'!D121:AG121,'（別紙2-7）7月1日～7月31日'!D121:AH121,'（別紙2-8）8月1日～8月31日'!D121:AH121,'（別紙2-9）9月1日～9月30日'!D121:AG121)</f>
        <v>0</v>
      </c>
      <c r="AJ121" s="112" t="str">
        <f t="shared" si="3"/>
        <v/>
      </c>
      <c r="AK121" s="236" t="str">
        <f t="shared" si="4"/>
        <v/>
      </c>
      <c r="AL121" s="236"/>
    </row>
    <row r="122" spans="1:38" s="112" customFormat="1" ht="30" customHeight="1" x14ac:dyDescent="0.4">
      <c r="A122" s="35">
        <v>109</v>
      </c>
      <c r="B122" s="103" t="str">
        <f>IF('（別紙2-5）5月1日～5月31日'!B122="","",'（別紙2-5）5月1日～5月31日'!B122)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94"/>
      <c r="AH122" s="36">
        <f>SUM('（別紙2-1）4月1日～4月30日'!D122:AG122,'（別紙2-5）5月1日～5月31日'!D122:AH122,'（別紙2-6）6月1日～6月30日'!D122:AG122,'（別紙2-7）7月1日～7月31日'!D122:AH122,'（別紙2-8）8月1日～8月31日'!D122:AH122,'（別紙2-9）9月1日～9月30日'!D122:AG122)</f>
        <v>0</v>
      </c>
      <c r="AJ122" s="112" t="str">
        <f t="shared" si="3"/>
        <v/>
      </c>
      <c r="AK122" s="236" t="str">
        <f t="shared" si="4"/>
        <v/>
      </c>
      <c r="AL122" s="236"/>
    </row>
    <row r="123" spans="1:38" s="112" customFormat="1" ht="30" customHeight="1" thickBot="1" x14ac:dyDescent="0.45">
      <c r="A123" s="35">
        <v>110</v>
      </c>
      <c r="B123" s="104" t="str">
        <f>IF('（別紙2-5）5月1日～5月31日'!B123="","",'（別紙2-5）5月1日～5月31日'!B123)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94"/>
      <c r="AH123" s="36">
        <f>SUM('（別紙2-1）4月1日～4月30日'!D123:AG123,'（別紙2-5）5月1日～5月31日'!D123:AH123,'（別紙2-6）6月1日～6月30日'!D123:AG123,'（別紙2-7）7月1日～7月31日'!D123:AH123,'（別紙2-8）8月1日～8月31日'!D123:AH123,'（別紙2-9）9月1日～9月30日'!D123:AG123)</f>
        <v>0</v>
      </c>
      <c r="AJ123" s="112" t="str">
        <f t="shared" si="3"/>
        <v/>
      </c>
      <c r="AK123" s="236" t="str">
        <f t="shared" si="4"/>
        <v/>
      </c>
      <c r="AL123" s="236"/>
    </row>
    <row r="124" spans="1:38" s="112" customFormat="1" ht="30" customHeight="1" x14ac:dyDescent="0.4">
      <c r="A124" s="71">
        <v>111</v>
      </c>
      <c r="B124" s="105" t="str">
        <f>IF('（別紙2-5）5月1日～5月31日'!B124="","",'（別紙2-5）5月1日～5月31日'!B124)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95"/>
      <c r="AH124" s="59">
        <f>SUM('（別紙2-1）4月1日～4月30日'!D124:AG124,'（別紙2-5）5月1日～5月31日'!D124:AH124,'（別紙2-6）6月1日～6月30日'!D124:AG124,'（別紙2-7）7月1日～7月31日'!D124:AH124,'（別紙2-8）8月1日～8月31日'!D124:AH124,'（別紙2-9）9月1日～9月30日'!D124:AG124)</f>
        <v>0</v>
      </c>
      <c r="AJ124" s="112" t="str">
        <f t="shared" si="3"/>
        <v/>
      </c>
      <c r="AK124" s="236" t="str">
        <f t="shared" si="4"/>
        <v/>
      </c>
      <c r="AL124" s="236"/>
    </row>
    <row r="125" spans="1:38" s="112" customFormat="1" ht="30" customHeight="1" x14ac:dyDescent="0.4">
      <c r="A125" s="35">
        <v>112</v>
      </c>
      <c r="B125" s="103" t="str">
        <f>IF('（別紙2-5）5月1日～5月31日'!B125="","",'（別紙2-5）5月1日～5月31日'!B125)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94"/>
      <c r="AH125" s="36">
        <f>SUM('（別紙2-1）4月1日～4月30日'!D125:AG125,'（別紙2-5）5月1日～5月31日'!D125:AH125,'（別紙2-6）6月1日～6月30日'!D125:AG125,'（別紙2-7）7月1日～7月31日'!D125:AH125,'（別紙2-8）8月1日～8月31日'!D125:AH125,'（別紙2-9）9月1日～9月30日'!D125:AG125)</f>
        <v>0</v>
      </c>
      <c r="AJ125" s="112" t="str">
        <f t="shared" si="3"/>
        <v/>
      </c>
      <c r="AK125" s="236" t="str">
        <f t="shared" si="4"/>
        <v/>
      </c>
      <c r="AL125" s="236"/>
    </row>
    <row r="126" spans="1:38" s="112" customFormat="1" ht="30" customHeight="1" x14ac:dyDescent="0.4">
      <c r="A126" s="35">
        <v>113</v>
      </c>
      <c r="B126" s="103" t="str">
        <f>IF('（別紙2-5）5月1日～5月31日'!B126="","",'（別紙2-5）5月1日～5月31日'!B126)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94"/>
      <c r="AH126" s="36">
        <f>SUM('（別紙2-1）4月1日～4月30日'!D126:AG126,'（別紙2-5）5月1日～5月31日'!D126:AH126,'（別紙2-6）6月1日～6月30日'!D126:AG126,'（別紙2-7）7月1日～7月31日'!D126:AH126,'（別紙2-8）8月1日～8月31日'!D126:AH126,'（別紙2-9）9月1日～9月30日'!D126:AG126)</f>
        <v>0</v>
      </c>
      <c r="AJ126" s="112" t="str">
        <f t="shared" si="3"/>
        <v/>
      </c>
      <c r="AK126" s="236" t="str">
        <f t="shared" si="4"/>
        <v/>
      </c>
      <c r="AL126" s="236"/>
    </row>
    <row r="127" spans="1:38" s="112" customFormat="1" ht="30" customHeight="1" x14ac:dyDescent="0.4">
      <c r="A127" s="35">
        <v>114</v>
      </c>
      <c r="B127" s="103" t="str">
        <f>IF('（別紙2-5）5月1日～5月31日'!B127="","",'（別紙2-5）5月1日～5月31日'!B127)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94"/>
      <c r="AH127" s="36">
        <f>SUM('（別紙2-1）4月1日～4月30日'!D127:AG127,'（別紙2-5）5月1日～5月31日'!D127:AH127,'（別紙2-6）6月1日～6月30日'!D127:AG127,'（別紙2-7）7月1日～7月31日'!D127:AH127,'（別紙2-8）8月1日～8月31日'!D127:AH127,'（別紙2-9）9月1日～9月30日'!D127:AG127)</f>
        <v>0</v>
      </c>
      <c r="AJ127" s="112" t="str">
        <f t="shared" si="3"/>
        <v/>
      </c>
      <c r="AK127" s="236" t="str">
        <f t="shared" si="4"/>
        <v/>
      </c>
      <c r="AL127" s="236"/>
    </row>
    <row r="128" spans="1:38" s="112" customFormat="1" ht="30" customHeight="1" thickBot="1" x14ac:dyDescent="0.45">
      <c r="A128" s="37">
        <v>115</v>
      </c>
      <c r="B128" s="104" t="str">
        <f>IF('（別紙2-5）5月1日～5月31日'!B128="","",'（別紙2-5）5月1日～5月31日'!B128)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93"/>
      <c r="AH128" s="38">
        <f>SUM('（別紙2-1）4月1日～4月30日'!D128:AG128,'（別紙2-5）5月1日～5月31日'!D128:AH128,'（別紙2-6）6月1日～6月30日'!D128:AG128,'（別紙2-7）7月1日～7月31日'!D128:AH128,'（別紙2-8）8月1日～8月31日'!D128:AH128,'（別紙2-9）9月1日～9月30日'!D128:AG128)</f>
        <v>0</v>
      </c>
      <c r="AJ128" s="112" t="str">
        <f t="shared" si="3"/>
        <v/>
      </c>
      <c r="AK128" s="236" t="str">
        <f t="shared" si="4"/>
        <v/>
      </c>
      <c r="AL128" s="236"/>
    </row>
    <row r="129" spans="1:38" s="112" customFormat="1" ht="30" customHeight="1" x14ac:dyDescent="0.4">
      <c r="A129" s="64">
        <v>116</v>
      </c>
      <c r="B129" s="105" t="str">
        <f>IF('（別紙2-5）5月1日～5月31日'!B129="","",'（別紙2-5）5月1日～5月31日'!B129)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96"/>
      <c r="AH129" s="70">
        <f>SUM('（別紙2-1）4月1日～4月30日'!D129:AG129,'（別紙2-5）5月1日～5月31日'!D129:AH129,'（別紙2-6）6月1日～6月30日'!D129:AG129,'（別紙2-7）7月1日～7月31日'!D129:AH129,'（別紙2-8）8月1日～8月31日'!D129:AH129,'（別紙2-9）9月1日～9月30日'!D129:AG129)</f>
        <v>0</v>
      </c>
      <c r="AJ129" s="112" t="str">
        <f t="shared" si="3"/>
        <v/>
      </c>
      <c r="AK129" s="236" t="str">
        <f t="shared" si="4"/>
        <v/>
      </c>
      <c r="AL129" s="236"/>
    </row>
    <row r="130" spans="1:38" s="112" customFormat="1" ht="30" customHeight="1" x14ac:dyDescent="0.4">
      <c r="A130" s="35">
        <v>117</v>
      </c>
      <c r="B130" s="103" t="str">
        <f>IF('（別紙2-5）5月1日～5月31日'!B130="","",'（別紙2-5）5月1日～5月31日'!B130)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94"/>
      <c r="AH130" s="36">
        <f>SUM('（別紙2-1）4月1日～4月30日'!D130:AG130,'（別紙2-5）5月1日～5月31日'!D130:AH130,'（別紙2-6）6月1日～6月30日'!D130:AG130,'（別紙2-7）7月1日～7月31日'!D130:AH130,'（別紙2-8）8月1日～8月31日'!D130:AH130,'（別紙2-9）9月1日～9月30日'!D130:AG130)</f>
        <v>0</v>
      </c>
      <c r="AJ130" s="112" t="str">
        <f t="shared" si="3"/>
        <v/>
      </c>
      <c r="AK130" s="236" t="str">
        <f t="shared" si="4"/>
        <v/>
      </c>
      <c r="AL130" s="236"/>
    </row>
    <row r="131" spans="1:38" s="112" customFormat="1" ht="30" customHeight="1" x14ac:dyDescent="0.4">
      <c r="A131" s="35">
        <v>118</v>
      </c>
      <c r="B131" s="103" t="str">
        <f>IF('（別紙2-5）5月1日～5月31日'!B131="","",'（別紙2-5）5月1日～5月31日'!B131)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94"/>
      <c r="AH131" s="36">
        <f>SUM('（別紙2-1）4月1日～4月30日'!D131:AG131,'（別紙2-5）5月1日～5月31日'!D131:AH131,'（別紙2-6）6月1日～6月30日'!D131:AG131,'（別紙2-7）7月1日～7月31日'!D131:AH131,'（別紙2-8）8月1日～8月31日'!D131:AH131,'（別紙2-9）9月1日～9月30日'!D131:AG131)</f>
        <v>0</v>
      </c>
      <c r="AJ131" s="112" t="str">
        <f t="shared" si="3"/>
        <v/>
      </c>
      <c r="AK131" s="236" t="str">
        <f t="shared" si="4"/>
        <v/>
      </c>
      <c r="AL131" s="236"/>
    </row>
    <row r="132" spans="1:38" s="112" customFormat="1" ht="30" customHeight="1" x14ac:dyDescent="0.4">
      <c r="A132" s="35">
        <v>119</v>
      </c>
      <c r="B132" s="103" t="str">
        <f>IF('（別紙2-5）5月1日～5月31日'!B132="","",'（別紙2-5）5月1日～5月31日'!B132)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94"/>
      <c r="AH132" s="36">
        <f>SUM('（別紙2-1）4月1日～4月30日'!D132:AG132,'（別紙2-5）5月1日～5月31日'!D132:AH132,'（別紙2-6）6月1日～6月30日'!D132:AG132,'（別紙2-7）7月1日～7月31日'!D132:AH132,'（別紙2-8）8月1日～8月31日'!D132:AH132,'（別紙2-9）9月1日～9月30日'!D132:AG132)</f>
        <v>0</v>
      </c>
      <c r="AJ132" s="112" t="str">
        <f t="shared" si="3"/>
        <v/>
      </c>
      <c r="AK132" s="236" t="str">
        <f t="shared" si="4"/>
        <v/>
      </c>
      <c r="AL132" s="236"/>
    </row>
    <row r="133" spans="1:38" s="112" customFormat="1" ht="30" customHeight="1" thickBot="1" x14ac:dyDescent="0.45">
      <c r="A133" s="35">
        <v>120</v>
      </c>
      <c r="B133" s="104" t="str">
        <f>IF('（別紙2-5）5月1日～5月31日'!B133="","",'（別紙2-5）5月1日～5月31日'!B133)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94"/>
      <c r="AH133" s="36">
        <f>SUM('（別紙2-1）4月1日～4月30日'!D133:AG133,'（別紙2-5）5月1日～5月31日'!D133:AH133,'（別紙2-6）6月1日～6月30日'!D133:AG133,'（別紙2-7）7月1日～7月31日'!D133:AH133,'（別紙2-8）8月1日～8月31日'!D133:AH133,'（別紙2-9）9月1日～9月30日'!D133:AG133)</f>
        <v>0</v>
      </c>
      <c r="AJ133" s="112" t="str">
        <f t="shared" si="3"/>
        <v/>
      </c>
      <c r="AK133" s="236" t="str">
        <f t="shared" si="4"/>
        <v/>
      </c>
      <c r="AL133" s="236"/>
    </row>
    <row r="134" spans="1:38" s="112" customFormat="1" ht="30" customHeight="1" x14ac:dyDescent="0.4">
      <c r="A134" s="71">
        <v>121</v>
      </c>
      <c r="B134" s="105" t="str">
        <f>IF('（別紙2-5）5月1日～5月31日'!B134="","",'（別紙2-5）5月1日～5月31日'!B134)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95"/>
      <c r="AH134" s="59">
        <f>SUM('（別紙2-1）4月1日～4月30日'!D134:AG134,'（別紙2-5）5月1日～5月31日'!D134:AH134,'（別紙2-6）6月1日～6月30日'!D134:AG134,'（別紙2-7）7月1日～7月31日'!D134:AH134,'（別紙2-8）8月1日～8月31日'!D134:AH134,'（別紙2-9）9月1日～9月30日'!D134:AG134)</f>
        <v>0</v>
      </c>
      <c r="AJ134" s="112" t="str">
        <f t="shared" si="3"/>
        <v/>
      </c>
      <c r="AK134" s="236" t="str">
        <f t="shared" si="4"/>
        <v/>
      </c>
      <c r="AL134" s="236"/>
    </row>
    <row r="135" spans="1:38" s="112" customFormat="1" ht="30" customHeight="1" x14ac:dyDescent="0.4">
      <c r="A135" s="35">
        <v>122</v>
      </c>
      <c r="B135" s="103" t="str">
        <f>IF('（別紙2-5）5月1日～5月31日'!B135="","",'（別紙2-5）5月1日～5月31日'!B135)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94"/>
      <c r="AH135" s="36">
        <f>SUM('（別紙2-1）4月1日～4月30日'!D135:AG135,'（別紙2-5）5月1日～5月31日'!D135:AH135,'（別紙2-6）6月1日～6月30日'!D135:AG135,'（別紙2-7）7月1日～7月31日'!D135:AH135,'（別紙2-8）8月1日～8月31日'!D135:AH135,'（別紙2-9）9月1日～9月30日'!D135:AG135)</f>
        <v>0</v>
      </c>
      <c r="AJ135" s="112" t="str">
        <f t="shared" si="3"/>
        <v/>
      </c>
      <c r="AK135" s="236" t="str">
        <f t="shared" si="4"/>
        <v/>
      </c>
      <c r="AL135" s="236"/>
    </row>
    <row r="136" spans="1:38" s="112" customFormat="1" ht="30" customHeight="1" x14ac:dyDescent="0.4">
      <c r="A136" s="35">
        <v>123</v>
      </c>
      <c r="B136" s="103" t="str">
        <f>IF('（別紙2-5）5月1日～5月31日'!B136="","",'（別紙2-5）5月1日～5月31日'!B136)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94"/>
      <c r="AH136" s="36">
        <f>SUM('（別紙2-1）4月1日～4月30日'!D136:AG136,'（別紙2-5）5月1日～5月31日'!D136:AH136,'（別紙2-6）6月1日～6月30日'!D136:AG136,'（別紙2-7）7月1日～7月31日'!D136:AH136,'（別紙2-8）8月1日～8月31日'!D136:AH136,'（別紙2-9）9月1日～9月30日'!D136:AG136)</f>
        <v>0</v>
      </c>
      <c r="AJ136" s="112" t="str">
        <f t="shared" si="3"/>
        <v/>
      </c>
      <c r="AK136" s="236" t="str">
        <f t="shared" si="4"/>
        <v/>
      </c>
      <c r="AL136" s="236"/>
    </row>
    <row r="137" spans="1:38" s="112" customFormat="1" ht="30" customHeight="1" x14ac:dyDescent="0.4">
      <c r="A137" s="35">
        <v>124</v>
      </c>
      <c r="B137" s="103" t="str">
        <f>IF('（別紙2-5）5月1日～5月31日'!B137="","",'（別紙2-5）5月1日～5月31日'!B137)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94"/>
      <c r="AH137" s="36">
        <f>SUM('（別紙2-1）4月1日～4月30日'!D137:AG137,'（別紙2-5）5月1日～5月31日'!D137:AH137,'（別紙2-6）6月1日～6月30日'!D137:AG137,'（別紙2-7）7月1日～7月31日'!D137:AH137,'（別紙2-8）8月1日～8月31日'!D137:AH137,'（別紙2-9）9月1日～9月30日'!D137:AG137)</f>
        <v>0</v>
      </c>
      <c r="AJ137" s="112" t="str">
        <f t="shared" si="3"/>
        <v/>
      </c>
      <c r="AK137" s="236" t="str">
        <f t="shared" si="4"/>
        <v/>
      </c>
      <c r="AL137" s="236"/>
    </row>
    <row r="138" spans="1:38" s="112" customFormat="1" ht="30" customHeight="1" thickBot="1" x14ac:dyDescent="0.45">
      <c r="A138" s="37">
        <v>125</v>
      </c>
      <c r="B138" s="104" t="str">
        <f>IF('（別紙2-5）5月1日～5月31日'!B138="","",'（別紙2-5）5月1日～5月31日'!B138)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93"/>
      <c r="AH138" s="38">
        <f>SUM('（別紙2-1）4月1日～4月30日'!D138:AG138,'（別紙2-5）5月1日～5月31日'!D138:AH138,'（別紙2-6）6月1日～6月30日'!D138:AG138,'（別紙2-7）7月1日～7月31日'!D138:AH138,'（別紙2-8）8月1日～8月31日'!D138:AH138,'（別紙2-9）9月1日～9月30日'!D138:AG138)</f>
        <v>0</v>
      </c>
      <c r="AJ138" s="112" t="str">
        <f t="shared" si="3"/>
        <v/>
      </c>
      <c r="AK138" s="236" t="str">
        <f t="shared" si="4"/>
        <v/>
      </c>
      <c r="AL138" s="236"/>
    </row>
    <row r="139" spans="1:38" s="112" customFormat="1" ht="30" customHeight="1" x14ac:dyDescent="0.4">
      <c r="A139" s="64">
        <v>126</v>
      </c>
      <c r="B139" s="105" t="str">
        <f>IF('（別紙2-5）5月1日～5月31日'!B139="","",'（別紙2-5）5月1日～5月31日'!B139)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96"/>
      <c r="AH139" s="70">
        <f>SUM('（別紙2-1）4月1日～4月30日'!D139:AG139,'（別紙2-5）5月1日～5月31日'!D139:AH139,'（別紙2-6）6月1日～6月30日'!D139:AG139,'（別紙2-7）7月1日～7月31日'!D139:AH139,'（別紙2-8）8月1日～8月31日'!D139:AH139,'（別紙2-9）9月1日～9月30日'!D139:AG139)</f>
        <v>0</v>
      </c>
      <c r="AJ139" s="112" t="str">
        <f t="shared" si="3"/>
        <v/>
      </c>
      <c r="AK139" s="236" t="str">
        <f t="shared" si="4"/>
        <v/>
      </c>
      <c r="AL139" s="236"/>
    </row>
    <row r="140" spans="1:38" s="112" customFormat="1" ht="30" customHeight="1" x14ac:dyDescent="0.4">
      <c r="A140" s="35">
        <v>127</v>
      </c>
      <c r="B140" s="103" t="str">
        <f>IF('（別紙2-5）5月1日～5月31日'!B140="","",'（別紙2-5）5月1日～5月31日'!B140)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94"/>
      <c r="AH140" s="36">
        <f>SUM('（別紙2-1）4月1日～4月30日'!D140:AG140,'（別紙2-5）5月1日～5月31日'!D140:AH140,'（別紙2-6）6月1日～6月30日'!D140:AG140,'（別紙2-7）7月1日～7月31日'!D140:AH140,'（別紙2-8）8月1日～8月31日'!D140:AH140,'（別紙2-9）9月1日～9月30日'!D140:AG140)</f>
        <v>0</v>
      </c>
      <c r="AJ140" s="112" t="str">
        <f t="shared" si="3"/>
        <v/>
      </c>
      <c r="AK140" s="236" t="str">
        <f t="shared" si="4"/>
        <v/>
      </c>
      <c r="AL140" s="236"/>
    </row>
    <row r="141" spans="1:38" s="112" customFormat="1" ht="30" customHeight="1" x14ac:dyDescent="0.4">
      <c r="A141" s="35">
        <v>128</v>
      </c>
      <c r="B141" s="103" t="str">
        <f>IF('（別紙2-5）5月1日～5月31日'!B141="","",'（別紙2-5）5月1日～5月31日'!B141)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94"/>
      <c r="AH141" s="36">
        <f>SUM('（別紙2-1）4月1日～4月30日'!D141:AG141,'（別紙2-5）5月1日～5月31日'!D141:AH141,'（別紙2-6）6月1日～6月30日'!D141:AG141,'（別紙2-7）7月1日～7月31日'!D141:AH141,'（別紙2-8）8月1日～8月31日'!D141:AH141,'（別紙2-9）9月1日～9月30日'!D141:AG141)</f>
        <v>0</v>
      </c>
      <c r="AJ141" s="112" t="str">
        <f t="shared" si="3"/>
        <v/>
      </c>
      <c r="AK141" s="236" t="str">
        <f t="shared" si="4"/>
        <v/>
      </c>
      <c r="AL141" s="236"/>
    </row>
    <row r="142" spans="1:38" s="112" customFormat="1" ht="30" customHeight="1" x14ac:dyDescent="0.4">
      <c r="A142" s="35">
        <v>129</v>
      </c>
      <c r="B142" s="103" t="str">
        <f>IF('（別紙2-5）5月1日～5月31日'!B142="","",'（別紙2-5）5月1日～5月31日'!B142)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94"/>
      <c r="AH142" s="36">
        <f>SUM('（別紙2-1）4月1日～4月30日'!D142:AG142,'（別紙2-5）5月1日～5月31日'!D142:AH142,'（別紙2-6）6月1日～6月30日'!D142:AG142,'（別紙2-7）7月1日～7月31日'!D142:AH142,'（別紙2-8）8月1日～8月31日'!D142:AH142,'（別紙2-9）9月1日～9月30日'!D142:AG142)</f>
        <v>0</v>
      </c>
      <c r="AJ142" s="112" t="str">
        <f t="shared" si="3"/>
        <v/>
      </c>
      <c r="AK142" s="236" t="str">
        <f t="shared" si="4"/>
        <v/>
      </c>
      <c r="AL142" s="236"/>
    </row>
    <row r="143" spans="1:38" s="112" customFormat="1" ht="30" customHeight="1" thickBot="1" x14ac:dyDescent="0.45">
      <c r="A143" s="35">
        <v>130</v>
      </c>
      <c r="B143" s="104" t="str">
        <f>IF('（別紙2-5）5月1日～5月31日'!B143="","",'（別紙2-5）5月1日～5月31日'!B143)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94"/>
      <c r="AH143" s="36">
        <f>SUM('（別紙2-1）4月1日～4月30日'!D143:AG143,'（別紙2-5）5月1日～5月31日'!D143:AH143,'（別紙2-6）6月1日～6月30日'!D143:AG143,'（別紙2-7）7月1日～7月31日'!D143:AH143,'（別紙2-8）8月1日～8月31日'!D143:AH143,'（別紙2-9）9月1日～9月30日'!D143:AG143)</f>
        <v>0</v>
      </c>
      <c r="AJ143" s="112" t="str">
        <f t="shared" ref="AJ143:AJ163" si="5">IFERROR(MATCH(0,INDEX(0/($D143:$AG143&lt;&gt;""),),0),"")</f>
        <v/>
      </c>
      <c r="AK143" s="236" t="str">
        <f t="shared" ref="AK143:AK163" si="6">IFERROR(MATCH(MAX($D143:$AG143)+1,$D143:$AG143,1),"")</f>
        <v/>
      </c>
      <c r="AL143" s="236"/>
    </row>
    <row r="144" spans="1:38" s="112" customFormat="1" ht="30" customHeight="1" x14ac:dyDescent="0.4">
      <c r="A144" s="71">
        <v>131</v>
      </c>
      <c r="B144" s="105" t="str">
        <f>IF('（別紙2-5）5月1日～5月31日'!B144="","",'（別紙2-5）5月1日～5月31日'!B144)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95"/>
      <c r="AH144" s="59">
        <f>SUM('（別紙2-1）4月1日～4月30日'!D144:AG144,'（別紙2-5）5月1日～5月31日'!D144:AH144,'（別紙2-6）6月1日～6月30日'!D144:AG144,'（別紙2-7）7月1日～7月31日'!D144:AH144,'（別紙2-8）8月1日～8月31日'!D144:AH144,'（別紙2-9）9月1日～9月30日'!D144:AG144)</f>
        <v>0</v>
      </c>
      <c r="AJ144" s="112" t="str">
        <f t="shared" si="5"/>
        <v/>
      </c>
      <c r="AK144" s="236" t="str">
        <f t="shared" si="6"/>
        <v/>
      </c>
      <c r="AL144" s="236"/>
    </row>
    <row r="145" spans="1:38" s="112" customFormat="1" ht="30" customHeight="1" x14ac:dyDescent="0.4">
      <c r="A145" s="35">
        <v>132</v>
      </c>
      <c r="B145" s="103" t="str">
        <f>IF('（別紙2-5）5月1日～5月31日'!B145="","",'（別紙2-5）5月1日～5月31日'!B145)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94"/>
      <c r="AH145" s="36">
        <f>SUM('（別紙2-1）4月1日～4月30日'!D145:AG145,'（別紙2-5）5月1日～5月31日'!D145:AH145,'（別紙2-6）6月1日～6月30日'!D145:AG145,'（別紙2-7）7月1日～7月31日'!D145:AH145,'（別紙2-8）8月1日～8月31日'!D145:AH145,'（別紙2-9）9月1日～9月30日'!D145:AG145)</f>
        <v>0</v>
      </c>
      <c r="AJ145" s="112" t="str">
        <f t="shared" si="5"/>
        <v/>
      </c>
      <c r="AK145" s="236" t="str">
        <f t="shared" si="6"/>
        <v/>
      </c>
      <c r="AL145" s="236"/>
    </row>
    <row r="146" spans="1:38" s="112" customFormat="1" ht="30" customHeight="1" x14ac:dyDescent="0.4">
      <c r="A146" s="35">
        <v>133</v>
      </c>
      <c r="B146" s="103" t="str">
        <f>IF('（別紙2-5）5月1日～5月31日'!B146="","",'（別紙2-5）5月1日～5月31日'!B146)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94"/>
      <c r="AH146" s="36">
        <f>SUM('（別紙2-1）4月1日～4月30日'!D146:AG146,'（別紙2-5）5月1日～5月31日'!D146:AH146,'（別紙2-6）6月1日～6月30日'!D146:AG146,'（別紙2-7）7月1日～7月31日'!D146:AH146,'（別紙2-8）8月1日～8月31日'!D146:AH146,'（別紙2-9）9月1日～9月30日'!D146:AG146)</f>
        <v>0</v>
      </c>
      <c r="AJ146" s="112" t="str">
        <f t="shared" si="5"/>
        <v/>
      </c>
      <c r="AK146" s="236" t="str">
        <f t="shared" si="6"/>
        <v/>
      </c>
      <c r="AL146" s="236"/>
    </row>
    <row r="147" spans="1:38" s="112" customFormat="1" ht="30" customHeight="1" x14ac:dyDescent="0.4">
      <c r="A147" s="35">
        <v>134</v>
      </c>
      <c r="B147" s="103" t="str">
        <f>IF('（別紙2-5）5月1日～5月31日'!B147="","",'（別紙2-5）5月1日～5月31日'!B147)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94"/>
      <c r="AH147" s="36">
        <f>SUM('（別紙2-1）4月1日～4月30日'!D147:AG147,'（別紙2-5）5月1日～5月31日'!D147:AH147,'（別紙2-6）6月1日～6月30日'!D147:AG147,'（別紙2-7）7月1日～7月31日'!D147:AH147,'（別紙2-8）8月1日～8月31日'!D147:AH147,'（別紙2-9）9月1日～9月30日'!D147:AG147)</f>
        <v>0</v>
      </c>
      <c r="AJ147" s="112" t="str">
        <f t="shared" si="5"/>
        <v/>
      </c>
      <c r="AK147" s="236" t="str">
        <f t="shared" si="6"/>
        <v/>
      </c>
      <c r="AL147" s="236"/>
    </row>
    <row r="148" spans="1:38" s="112" customFormat="1" ht="30" customHeight="1" thickBot="1" x14ac:dyDescent="0.45">
      <c r="A148" s="37">
        <v>135</v>
      </c>
      <c r="B148" s="104" t="str">
        <f>IF('（別紙2-5）5月1日～5月31日'!B148="","",'（別紙2-5）5月1日～5月31日'!B148)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93"/>
      <c r="AH148" s="38">
        <f>SUM('（別紙2-1）4月1日～4月30日'!D148:AG148,'（別紙2-5）5月1日～5月31日'!D148:AH148,'（別紙2-6）6月1日～6月30日'!D148:AG148,'（別紙2-7）7月1日～7月31日'!D148:AH148,'（別紙2-8）8月1日～8月31日'!D148:AH148,'（別紙2-9）9月1日～9月30日'!D148:AG148)</f>
        <v>0</v>
      </c>
      <c r="AJ148" s="112" t="str">
        <f t="shared" si="5"/>
        <v/>
      </c>
      <c r="AK148" s="236" t="str">
        <f t="shared" si="6"/>
        <v/>
      </c>
      <c r="AL148" s="236"/>
    </row>
    <row r="149" spans="1:38" s="112" customFormat="1" ht="30" customHeight="1" x14ac:dyDescent="0.4">
      <c r="A149" s="64">
        <v>136</v>
      </c>
      <c r="B149" s="105" t="str">
        <f>IF('（別紙2-5）5月1日～5月31日'!B149="","",'（別紙2-5）5月1日～5月31日'!B149)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96"/>
      <c r="AH149" s="70">
        <f>SUM('（別紙2-1）4月1日～4月30日'!D149:AG149,'（別紙2-5）5月1日～5月31日'!D149:AH149,'（別紙2-6）6月1日～6月30日'!D149:AG149,'（別紙2-7）7月1日～7月31日'!D149:AH149,'（別紙2-8）8月1日～8月31日'!D149:AH149,'（別紙2-9）9月1日～9月30日'!D149:AG149)</f>
        <v>0</v>
      </c>
      <c r="AJ149" s="112" t="str">
        <f t="shared" si="5"/>
        <v/>
      </c>
      <c r="AK149" s="236" t="str">
        <f t="shared" si="6"/>
        <v/>
      </c>
      <c r="AL149" s="236"/>
    </row>
    <row r="150" spans="1:38" s="112" customFormat="1" ht="30" customHeight="1" x14ac:dyDescent="0.4">
      <c r="A150" s="35">
        <v>137</v>
      </c>
      <c r="B150" s="103" t="str">
        <f>IF('（別紙2-5）5月1日～5月31日'!B150="","",'（別紙2-5）5月1日～5月31日'!B150)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94"/>
      <c r="AH150" s="36">
        <f>SUM('（別紙2-1）4月1日～4月30日'!D150:AG150,'（別紙2-5）5月1日～5月31日'!D150:AH150,'（別紙2-6）6月1日～6月30日'!D150:AG150,'（別紙2-7）7月1日～7月31日'!D150:AH150,'（別紙2-8）8月1日～8月31日'!D150:AH150,'（別紙2-9）9月1日～9月30日'!D150:AG150)</f>
        <v>0</v>
      </c>
      <c r="AJ150" s="112" t="str">
        <f t="shared" si="5"/>
        <v/>
      </c>
      <c r="AK150" s="236" t="str">
        <f t="shared" si="6"/>
        <v/>
      </c>
      <c r="AL150" s="236"/>
    </row>
    <row r="151" spans="1:38" s="112" customFormat="1" ht="30" customHeight="1" x14ac:dyDescent="0.4">
      <c r="A151" s="35">
        <v>138</v>
      </c>
      <c r="B151" s="103" t="str">
        <f>IF('（別紙2-5）5月1日～5月31日'!B151="","",'（別紙2-5）5月1日～5月31日'!B151)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94"/>
      <c r="AH151" s="36">
        <f>SUM('（別紙2-1）4月1日～4月30日'!D151:AG151,'（別紙2-5）5月1日～5月31日'!D151:AH151,'（別紙2-6）6月1日～6月30日'!D151:AG151,'（別紙2-7）7月1日～7月31日'!D151:AH151,'（別紙2-8）8月1日～8月31日'!D151:AH151,'（別紙2-9）9月1日～9月30日'!D151:AG151)</f>
        <v>0</v>
      </c>
      <c r="AJ151" s="112" t="str">
        <f t="shared" si="5"/>
        <v/>
      </c>
      <c r="AK151" s="236" t="str">
        <f t="shared" si="6"/>
        <v/>
      </c>
      <c r="AL151" s="236"/>
    </row>
    <row r="152" spans="1:38" s="112" customFormat="1" ht="30" customHeight="1" x14ac:dyDescent="0.4">
      <c r="A152" s="35">
        <v>139</v>
      </c>
      <c r="B152" s="103" t="str">
        <f>IF('（別紙2-5）5月1日～5月31日'!B152="","",'（別紙2-5）5月1日～5月31日'!B152)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94"/>
      <c r="AH152" s="36">
        <f>SUM('（別紙2-1）4月1日～4月30日'!D152:AG152,'（別紙2-5）5月1日～5月31日'!D152:AH152,'（別紙2-6）6月1日～6月30日'!D152:AG152,'（別紙2-7）7月1日～7月31日'!D152:AH152,'（別紙2-8）8月1日～8月31日'!D152:AH152,'（別紙2-9）9月1日～9月30日'!D152:AG152)</f>
        <v>0</v>
      </c>
      <c r="AJ152" s="112" t="str">
        <f t="shared" si="5"/>
        <v/>
      </c>
      <c r="AK152" s="236" t="str">
        <f t="shared" si="6"/>
        <v/>
      </c>
      <c r="AL152" s="236"/>
    </row>
    <row r="153" spans="1:38" s="112" customFormat="1" ht="30" customHeight="1" thickBot="1" x14ac:dyDescent="0.45">
      <c r="A153" s="35">
        <v>140</v>
      </c>
      <c r="B153" s="104" t="str">
        <f>IF('（別紙2-5）5月1日～5月31日'!B153="","",'（別紙2-5）5月1日～5月31日'!B153)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94"/>
      <c r="AH153" s="36">
        <f>SUM('（別紙2-1）4月1日～4月30日'!D153:AG153,'（別紙2-5）5月1日～5月31日'!D153:AH153,'（別紙2-6）6月1日～6月30日'!D153:AG153,'（別紙2-7）7月1日～7月31日'!D153:AH153,'（別紙2-8）8月1日～8月31日'!D153:AH153,'（別紙2-9）9月1日～9月30日'!D153:AG153)</f>
        <v>0</v>
      </c>
      <c r="AJ153" s="112" t="str">
        <f t="shared" si="5"/>
        <v/>
      </c>
      <c r="AK153" s="236" t="str">
        <f t="shared" si="6"/>
        <v/>
      </c>
      <c r="AL153" s="236"/>
    </row>
    <row r="154" spans="1:38" s="112" customFormat="1" ht="30" customHeight="1" x14ac:dyDescent="0.4">
      <c r="A154" s="71">
        <v>141</v>
      </c>
      <c r="B154" s="105" t="str">
        <f>IF('（別紙2-5）5月1日～5月31日'!B154="","",'（別紙2-5）5月1日～5月31日'!B154)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95"/>
      <c r="AH154" s="59">
        <f>SUM('（別紙2-1）4月1日～4月30日'!D154:AG154,'（別紙2-5）5月1日～5月31日'!D154:AH154,'（別紙2-6）6月1日～6月30日'!D154:AG154,'（別紙2-7）7月1日～7月31日'!D154:AH154,'（別紙2-8）8月1日～8月31日'!D154:AH154,'（別紙2-9）9月1日～9月30日'!D154:AG154)</f>
        <v>0</v>
      </c>
      <c r="AJ154" s="112" t="str">
        <f t="shared" si="5"/>
        <v/>
      </c>
      <c r="AK154" s="236" t="str">
        <f t="shared" si="6"/>
        <v/>
      </c>
      <c r="AL154" s="236"/>
    </row>
    <row r="155" spans="1:38" s="112" customFormat="1" ht="30" customHeight="1" x14ac:dyDescent="0.4">
      <c r="A155" s="35">
        <v>142</v>
      </c>
      <c r="B155" s="103" t="str">
        <f>IF('（別紙2-5）5月1日～5月31日'!B155="","",'（別紙2-5）5月1日～5月31日'!B155)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94"/>
      <c r="AH155" s="36">
        <f>SUM('（別紙2-1）4月1日～4月30日'!D155:AG155,'（別紙2-5）5月1日～5月31日'!D155:AH155,'（別紙2-6）6月1日～6月30日'!D155:AG155,'（別紙2-7）7月1日～7月31日'!D155:AH155,'（別紙2-8）8月1日～8月31日'!D155:AH155,'（別紙2-9）9月1日～9月30日'!D155:AG155)</f>
        <v>0</v>
      </c>
      <c r="AJ155" s="112" t="str">
        <f t="shared" si="5"/>
        <v/>
      </c>
      <c r="AK155" s="236" t="str">
        <f t="shared" si="6"/>
        <v/>
      </c>
      <c r="AL155" s="236"/>
    </row>
    <row r="156" spans="1:38" s="112" customFormat="1" ht="30" customHeight="1" x14ac:dyDescent="0.4">
      <c r="A156" s="35">
        <v>143</v>
      </c>
      <c r="B156" s="103" t="str">
        <f>IF('（別紙2-5）5月1日～5月31日'!B156="","",'（別紙2-5）5月1日～5月31日'!B156)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94"/>
      <c r="AH156" s="36">
        <f>SUM('（別紙2-1）4月1日～4月30日'!D156:AG156,'（別紙2-5）5月1日～5月31日'!D156:AH156,'（別紙2-6）6月1日～6月30日'!D156:AG156,'（別紙2-7）7月1日～7月31日'!D156:AH156,'（別紙2-8）8月1日～8月31日'!D156:AH156,'（別紙2-9）9月1日～9月30日'!D156:AG156)</f>
        <v>0</v>
      </c>
      <c r="AJ156" s="112" t="str">
        <f t="shared" si="5"/>
        <v/>
      </c>
      <c r="AK156" s="236" t="str">
        <f t="shared" si="6"/>
        <v/>
      </c>
      <c r="AL156" s="236"/>
    </row>
    <row r="157" spans="1:38" s="112" customFormat="1" ht="30" customHeight="1" x14ac:dyDescent="0.4">
      <c r="A157" s="35">
        <v>144</v>
      </c>
      <c r="B157" s="103" t="str">
        <f>IF('（別紙2-5）5月1日～5月31日'!B157="","",'（別紙2-5）5月1日～5月31日'!B157)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94"/>
      <c r="AH157" s="36">
        <f>SUM('（別紙2-1）4月1日～4月30日'!D157:AG157,'（別紙2-5）5月1日～5月31日'!D157:AH157,'（別紙2-6）6月1日～6月30日'!D157:AG157,'（別紙2-7）7月1日～7月31日'!D157:AH157,'（別紙2-8）8月1日～8月31日'!D157:AH157,'（別紙2-9）9月1日～9月30日'!D157:AG157)</f>
        <v>0</v>
      </c>
      <c r="AJ157" s="112" t="str">
        <f t="shared" si="5"/>
        <v/>
      </c>
      <c r="AK157" s="236" t="str">
        <f t="shared" si="6"/>
        <v/>
      </c>
      <c r="AL157" s="236"/>
    </row>
    <row r="158" spans="1:38" s="112" customFormat="1" ht="30" customHeight="1" thickBot="1" x14ac:dyDescent="0.45">
      <c r="A158" s="37">
        <v>145</v>
      </c>
      <c r="B158" s="106" t="str">
        <f>IF('（別紙2-5）5月1日～5月31日'!B158="","",'（別紙2-5）5月1日～5月31日'!B158)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93"/>
      <c r="AH158" s="38">
        <f>SUM('（別紙2-1）4月1日～4月30日'!D158:AG158,'（別紙2-5）5月1日～5月31日'!D158:AH158,'（別紙2-6）6月1日～6月30日'!D158:AG158,'（別紙2-7）7月1日～7月31日'!D158:AH158,'（別紙2-8）8月1日～8月31日'!D158:AH158,'（別紙2-9）9月1日～9月30日'!D158:AG158)</f>
        <v>0</v>
      </c>
      <c r="AJ158" s="112" t="str">
        <f t="shared" si="5"/>
        <v/>
      </c>
      <c r="AK158" s="236" t="str">
        <f t="shared" si="6"/>
        <v/>
      </c>
      <c r="AL158" s="236"/>
    </row>
    <row r="159" spans="1:38" s="112" customFormat="1" ht="30" customHeight="1" x14ac:dyDescent="0.4">
      <c r="A159" s="71">
        <v>146</v>
      </c>
      <c r="B159" s="105" t="str">
        <f>IF('（別紙2-5）5月1日～5月31日'!B159="","",'（別紙2-5）5月1日～5月31日'!B159)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96"/>
      <c r="AH159" s="70">
        <f>SUM('（別紙2-1）4月1日～4月30日'!D159:AG159,'（別紙2-5）5月1日～5月31日'!D159:AH159,'（別紙2-6）6月1日～6月30日'!D159:AG159,'（別紙2-7）7月1日～7月31日'!D159:AH159,'（別紙2-8）8月1日～8月31日'!D159:AH159,'（別紙2-9）9月1日～9月30日'!D159:AG159)</f>
        <v>0</v>
      </c>
      <c r="AJ159" s="112" t="str">
        <f t="shared" si="5"/>
        <v/>
      </c>
      <c r="AK159" s="236" t="str">
        <f t="shared" si="6"/>
        <v/>
      </c>
      <c r="AL159" s="236"/>
    </row>
    <row r="160" spans="1:38" s="112" customFormat="1" ht="30" customHeight="1" x14ac:dyDescent="0.4">
      <c r="A160" s="35">
        <v>147</v>
      </c>
      <c r="B160" s="103" t="str">
        <f>IF('（別紙2-5）5月1日～5月31日'!B160="","",'（別紙2-5）5月1日～5月31日'!B160)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94"/>
      <c r="AH160" s="36">
        <f>SUM('（別紙2-1）4月1日～4月30日'!D160:AG160,'（別紙2-5）5月1日～5月31日'!D160:AH160,'（別紙2-6）6月1日～6月30日'!D160:AG160,'（別紙2-7）7月1日～7月31日'!D160:AH160,'（別紙2-8）8月1日～8月31日'!D160:AH160,'（別紙2-9）9月1日～9月30日'!D160:AG160)</f>
        <v>0</v>
      </c>
      <c r="AJ160" s="112" t="str">
        <f t="shared" si="5"/>
        <v/>
      </c>
      <c r="AK160" s="236" t="str">
        <f t="shared" si="6"/>
        <v/>
      </c>
      <c r="AL160" s="236"/>
    </row>
    <row r="161" spans="1:38" s="112" customFormat="1" ht="30" customHeight="1" x14ac:dyDescent="0.4">
      <c r="A161" s="35">
        <v>148</v>
      </c>
      <c r="B161" s="103" t="str">
        <f>IF('（別紙2-5）5月1日～5月31日'!B161="","",'（別紙2-5）5月1日～5月31日'!B161)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94"/>
      <c r="AH161" s="36">
        <f>SUM('（別紙2-1）4月1日～4月30日'!D161:AG161,'（別紙2-5）5月1日～5月31日'!D161:AH161,'（別紙2-6）6月1日～6月30日'!D161:AG161,'（別紙2-7）7月1日～7月31日'!D161:AH161,'（別紙2-8）8月1日～8月31日'!D161:AH161,'（別紙2-9）9月1日～9月30日'!D161:AG161)</f>
        <v>0</v>
      </c>
      <c r="AJ161" s="112" t="str">
        <f t="shared" si="5"/>
        <v/>
      </c>
      <c r="AK161" s="236" t="str">
        <f t="shared" si="6"/>
        <v/>
      </c>
      <c r="AL161" s="236"/>
    </row>
    <row r="162" spans="1:38" s="112" customFormat="1" ht="30" customHeight="1" x14ac:dyDescent="0.4">
      <c r="A162" s="35">
        <v>149</v>
      </c>
      <c r="B162" s="103" t="str">
        <f>IF('（別紙2-5）5月1日～5月31日'!B162="","",'（別紙2-5）5月1日～5月31日'!B162)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94"/>
      <c r="AH162" s="36">
        <f>SUM('（別紙2-1）4月1日～4月30日'!D162:AG162,'（別紙2-5）5月1日～5月31日'!D162:AH162,'（別紙2-6）6月1日～6月30日'!D162:AG162,'（別紙2-7）7月1日～7月31日'!D162:AH162,'（別紙2-8）8月1日～8月31日'!D162:AH162,'（別紙2-9）9月1日～9月30日'!D162:AG162)</f>
        <v>0</v>
      </c>
      <c r="AJ162" s="112" t="str">
        <f t="shared" si="5"/>
        <v/>
      </c>
      <c r="AK162" s="236" t="str">
        <f t="shared" si="6"/>
        <v/>
      </c>
      <c r="AL162" s="236"/>
    </row>
    <row r="163" spans="1:38" s="112" customFormat="1" ht="30" customHeight="1" thickBot="1" x14ac:dyDescent="0.45">
      <c r="A163" s="37">
        <v>150</v>
      </c>
      <c r="B163" s="107" t="str">
        <f>IF('（別紙2-5）5月1日～5月31日'!B163="","",'（別紙2-5）5月1日～5月31日'!B163)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93"/>
      <c r="AH163" s="38">
        <f>SUM('（別紙2-1）4月1日～4月30日'!D163:AG163,'（別紙2-5）5月1日～5月31日'!D163:AH163,'（別紙2-6）6月1日～6月30日'!D163:AG163,'（別紙2-7）7月1日～7月31日'!D163:AH163,'（別紙2-8）8月1日～8月31日'!D163:AH163,'（別紙2-9）9月1日～9月30日'!D163:AG163)</f>
        <v>0</v>
      </c>
      <c r="AJ163" s="112" t="str">
        <f t="shared" si="5"/>
        <v/>
      </c>
      <c r="AK163" s="236" t="str">
        <f t="shared" si="6"/>
        <v/>
      </c>
    </row>
    <row r="164" spans="1:38" ht="30" hidden="1" customHeight="1" x14ac:dyDescent="0.25">
      <c r="A164" s="29"/>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row>
    <row r="165" spans="1:38" ht="30" hidden="1" customHeight="1" x14ac:dyDescent="0.25">
      <c r="B165" s="29" t="s">
        <v>4</v>
      </c>
      <c r="C165" s="29"/>
      <c r="D165" s="29">
        <f>IF(D164&gt;=5,D164,0)</f>
        <v>0</v>
      </c>
      <c r="E165" s="29">
        <f t="shared" ref="E165:AG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J165" s="113"/>
      <c r="AL165" s="113"/>
    </row>
    <row r="166" spans="1:38" ht="30" hidden="1" customHeight="1" thickBot="1" x14ac:dyDescent="0.3">
      <c r="B166" s="29" t="s">
        <v>12</v>
      </c>
      <c r="C166" s="29"/>
      <c r="D166" s="29">
        <f>IF(D164&gt;=2,D164,0)</f>
        <v>0</v>
      </c>
      <c r="E166" s="29">
        <f t="shared" ref="E166:AG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8"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8" ht="29.25" customHeight="1" x14ac:dyDescent="0.25"/>
    <row r="169" spans="1:38" ht="29.25" customHeight="1" x14ac:dyDescent="0.25"/>
    <row r="170" spans="1:38" ht="29.25" customHeight="1" x14ac:dyDescent="0.25"/>
  </sheetData>
  <sheetProtection algorithmName="SHA-512" hashValue="wMSX5TmExnSulZj15WXW/IHdIPtH44rPo1rm94P3WaV8jRX9VHxup7D0xpi8jt/SFdfODNkELViWKrqnZzKNnw==" saltValue="4gfTYq0ZxaVP8xLxvMY9uw==" spinCount="100000" sheet="1" objects="1" scenarios="1" selectLockedCell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D14:AG163">
    <cfRule type="cellIs" dxfId="70" priority="57" operator="equal">
      <formula>1</formula>
    </cfRule>
  </conditionalFormatting>
  <conditionalFormatting sqref="H6:O6">
    <cfRule type="expression" dxfId="69" priority="13">
      <formula>$H$6&lt;&gt;""</formula>
    </cfRule>
  </conditionalFormatting>
  <conditionalFormatting sqref="AC5:AH5">
    <cfRule type="expression" dxfId="68" priority="19">
      <formula>$AH$5&lt;&gt;""</formula>
    </cfRule>
  </conditionalFormatting>
  <conditionalFormatting sqref="T8:AH8">
    <cfRule type="expression" dxfId="67" priority="55">
      <formula>$AH$8&lt;&gt;""</formula>
    </cfRule>
  </conditionalFormatting>
  <conditionalFormatting sqref="AB6:AH6">
    <cfRule type="expression" dxfId="66" priority="51">
      <formula>$AH$6&lt;&gt;""</formula>
    </cfRule>
  </conditionalFormatting>
  <conditionalFormatting sqref="U7:AH7">
    <cfRule type="expression" dxfId="65" priority="53">
      <formula>$AH$7&lt;&gt;""</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G163" xr:uid="{00000000-0002-0000-0600-000000000000}">
      <formula1>1</formula1>
    </dataValidation>
    <dataValidation allowBlank="1" showInputMessage="1" showErrorMessage="1" promptTitle="別紙1より施設種別を選択してください。" prompt="選択内容が自動で反映されます。" sqref="H5:R5" xr:uid="{00000000-0002-0000-0600-000001000000}"/>
    <dataValidation allowBlank="1" showInputMessage="1" showErrorMessage="1" promptTitle="利用者名は別紙2-1に記入してください。" prompt="記入内容が自動反映されます。" sqref="B14:B163" xr:uid="{00000000-0002-0000-0600-000002000000}"/>
    <dataValidation type="list" allowBlank="1" showInputMessage="1" showErrorMessage="1" sqref="C14:C163" xr:uid="{00000000-0002-0000-0600-000003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F6BD6D5-0E36-4ECB-BFE5-A30F49DFE33C}">
            <xm:f>集計シート!$W14="×"</xm:f>
            <x14:dxf>
              <fill>
                <patternFill>
                  <bgColor rgb="FFFF0000"/>
                </patternFill>
              </fill>
            </x14:dxf>
          </x14:cfRule>
          <x14:cfRule type="expression" priority="5" id="{0A969332-F87B-4B1E-AC87-4580EC028816}">
            <xm:f>集計シート!$V14="×"</xm:f>
            <x14:dxf>
              <fill>
                <patternFill>
                  <bgColor rgb="FFFF0000"/>
                </patternFill>
              </fill>
            </x14:dxf>
          </x14:cfRule>
          <x14:cfRule type="expression" priority="6" id="{EE003498-075D-452A-A224-084B2CEA10EA}">
            <xm:f>集計シート!$U14="×"</xm:f>
            <x14:dxf>
              <fill>
                <patternFill>
                  <bgColor rgb="FFFF0000"/>
                </patternFill>
              </fill>
            </x14:dxf>
          </x14:cfRule>
          <xm:sqref>D14:AG163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170"/>
  <sheetViews>
    <sheetView view="pageBreakPreview" zoomScale="70" zoomScaleNormal="60" zoomScaleSheetLayoutView="70" workbookViewId="0">
      <selection activeCell="D14" sqref="D14"/>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151</v>
      </c>
    </row>
    <row r="2" spans="1:46"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5</v>
      </c>
    </row>
    <row r="5" spans="1:46"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372"/>
      <c r="S5" s="25" t="s">
        <v>60</v>
      </c>
      <c r="T5" s="25"/>
      <c r="U5" s="25"/>
      <c r="V5" s="25"/>
      <c r="W5" s="25"/>
      <c r="X5" s="25"/>
      <c r="Y5" s="25"/>
      <c r="Z5" s="25"/>
      <c r="AA5" s="25"/>
      <c r="AB5" s="25"/>
      <c r="AC5" s="25"/>
      <c r="AD5" s="25"/>
      <c r="AE5" s="25"/>
      <c r="AF5" s="25"/>
      <c r="AG5" s="25"/>
      <c r="AH5" s="25"/>
      <c r="AI5" s="77" t="str">
        <f>IF(COUNTIF(集計シート!$X$14:$X$163,"×")&gt;0,"利用者名は別紙2-2に入力してください。","")</f>
        <v/>
      </c>
      <c r="AK5" s="111" t="s">
        <v>12</v>
      </c>
      <c r="AM5" s="111">
        <v>200</v>
      </c>
      <c r="AN5" s="111">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4" t="s">
        <v>5</v>
      </c>
      <c r="D7" s="445"/>
      <c r="E7" s="446" t="s">
        <v>6</v>
      </c>
      <c r="F7" s="447"/>
      <c r="G7" s="447"/>
      <c r="H7" s="448" t="str">
        <f>IF(H5=AK4,AM4,IF(H5=AK5,AM5,""))</f>
        <v/>
      </c>
      <c r="I7" s="448"/>
      <c r="J7" s="449" t="s">
        <v>7</v>
      </c>
      <c r="K7" s="450"/>
      <c r="L7" s="451" t="s">
        <v>8</v>
      </c>
      <c r="M7" s="452"/>
      <c r="N7" s="452"/>
      <c r="O7" s="79" t="str">
        <f>IF(H5="大規模施設等（定員30人以上）",AN4,IF(H5="小規模施設等（定員29人以下）",AN5,""))</f>
        <v/>
      </c>
      <c r="P7" s="80" t="s">
        <v>9</v>
      </c>
      <c r="Q7" s="449" t="s">
        <v>10</v>
      </c>
      <c r="R7" s="450"/>
      <c r="T7" s="25"/>
      <c r="AI7" s="120" t="str">
        <f>IF(COUNTIF(集計シート!$V$14:$V$163,"×")&gt;0,"別紙1の4の要件を満たしていない場合は、療養日数が10日以内になるようにしてください。","")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row>
    <row r="10" spans="1:46" s="112" customFormat="1" ht="30" customHeight="1" x14ac:dyDescent="0.4">
      <c r="A10" s="41"/>
      <c r="B10" s="42"/>
      <c r="C10" s="43" t="s">
        <v>15</v>
      </c>
      <c r="D10" s="44">
        <v>10</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3"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4"/>
      <c r="AL11" s="236"/>
      <c r="AM11" s="236"/>
    </row>
    <row r="12" spans="1:46"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IF('（別紙2-5）5月1日～5月31日'!B14="","",'（別紙2-5）5月1日～5月31日'!B14)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-5）5月1日～5月31日'!D14:AH14,'（別紙2-6）6月1日～6月30日'!D14:AG14,'（別紙2-7）7月1日～7月31日'!D14:AH14,'（別紙2-8）8月1日～8月31日'!D14:AH14,'（別紙2-9）9月1日～9月30日'!D14:AG14,'（別紙2-7）10月1日～10月31日'!D14:AH14)</f>
        <v>0</v>
      </c>
      <c r="AK14" s="112" t="str">
        <f>IFERROR(MATCH(0,INDEX(0/($D14:$AH14&lt;&gt;""),),0),"")</f>
        <v/>
      </c>
      <c r="AL14" s="236" t="str">
        <f>IFERROR(MATCH(MAX($D14:$AH14)+1,$D14:$AH14,1),"")</f>
        <v/>
      </c>
      <c r="AM14" s="236"/>
    </row>
    <row r="15" spans="1:46" s="112" customFormat="1" ht="30" customHeight="1" x14ac:dyDescent="0.4">
      <c r="A15" s="33">
        <v>2</v>
      </c>
      <c r="B15" s="103" t="str">
        <f>IF('（別紙2-5）5月1日～5月31日'!B15="","",'（別紙2-5）5月1日～5月31日'!B15)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-5）5月1日～5月31日'!D15:AH15,'（別紙2-6）6月1日～6月30日'!D15:AG15,'（別紙2-7）7月1日～7月31日'!D15:AH15,'（別紙2-8）8月1日～8月31日'!D15:AH15,'（別紙2-9）9月1日～9月30日'!D15:AG15,'（別紙2-7）10月1日～10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IF('（別紙2-5）5月1日～5月31日'!B16="","",'（別紙2-5）5月1日～5月31日'!B16)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-5）5月1日～5月31日'!D16:AH16,'（別紙2-6）6月1日～6月30日'!D16:AG16,'（別紙2-7）7月1日～7月31日'!D16:AH16,'（別紙2-8）8月1日～8月31日'!D16:AH16,'（別紙2-9）9月1日～9月30日'!D16:AG16,'（別紙2-7）10月1日～10月31日'!D16:AH16)</f>
        <v>0</v>
      </c>
      <c r="AK16" s="112" t="str">
        <f t="shared" si="1"/>
        <v/>
      </c>
      <c r="AL16" s="236" t="str">
        <f t="shared" si="2"/>
        <v/>
      </c>
      <c r="AM16" s="236"/>
    </row>
    <row r="17" spans="1:39" s="112" customFormat="1" ht="30" customHeight="1" x14ac:dyDescent="0.4">
      <c r="A17" s="33">
        <v>4</v>
      </c>
      <c r="B17" s="103" t="str">
        <f>IF('（別紙2-5）5月1日～5月31日'!B17="","",'（別紙2-5）5月1日～5月31日'!B17)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-5）5月1日～5月31日'!D17:AH17,'（別紙2-6）6月1日～6月30日'!D17:AG17,'（別紙2-7）7月1日～7月31日'!D17:AH17,'（別紙2-8）8月1日～8月31日'!D17:AH17,'（別紙2-9）9月1日～9月30日'!D17:AG17,'（別紙2-7）10月1日～10月31日'!D17:AH17)</f>
        <v>0</v>
      </c>
      <c r="AK17" s="112" t="str">
        <f t="shared" si="1"/>
        <v/>
      </c>
      <c r="AL17" s="236" t="str">
        <f t="shared" si="2"/>
        <v/>
      </c>
      <c r="AM17" s="236"/>
    </row>
    <row r="18" spans="1:39" s="112" customFormat="1" ht="30" customHeight="1" thickBot="1" x14ac:dyDescent="0.45">
      <c r="A18" s="37">
        <v>5</v>
      </c>
      <c r="B18" s="104" t="str">
        <f>IF('（別紙2-5）5月1日～5月31日'!B18="","",'（別紙2-5）5月1日～5月31日'!B18)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-5）5月1日～5月31日'!D18:AH18,'（別紙2-6）6月1日～6月30日'!D18:AG18,'（別紙2-7）7月1日～7月31日'!D18:AH18,'（別紙2-8）8月1日～8月31日'!D18:AH18,'（別紙2-9）9月1日～9月30日'!D18:AG18,'（別紙2-7）10月1日～10月31日'!D18:AH18)</f>
        <v>0</v>
      </c>
      <c r="AK18" s="112" t="str">
        <f t="shared" si="1"/>
        <v/>
      </c>
      <c r="AL18" s="236" t="str">
        <f t="shared" si="2"/>
        <v/>
      </c>
      <c r="AM18" s="236"/>
    </row>
    <row r="19" spans="1:39" s="112" customFormat="1" ht="30" customHeight="1" x14ac:dyDescent="0.4">
      <c r="A19" s="60">
        <v>6</v>
      </c>
      <c r="B19" s="105" t="str">
        <f>IF('（別紙2-5）5月1日～5月31日'!B19="","",'（別紙2-5）5月1日～5月31日'!B19)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-5）5月1日～5月31日'!D19:AH19,'（別紙2-6）6月1日～6月30日'!D19:AG19,'（別紙2-7）7月1日～7月31日'!D19:AH19,'（別紙2-8）8月1日～8月31日'!D19:AH19,'（別紙2-9）9月1日～9月30日'!D19:AG19,'（別紙2-7）10月1日～10月31日'!D19:AH19)</f>
        <v>0</v>
      </c>
      <c r="AK19" s="112" t="str">
        <f t="shared" si="1"/>
        <v/>
      </c>
      <c r="AL19" s="236" t="str">
        <f t="shared" si="2"/>
        <v/>
      </c>
      <c r="AM19" s="236"/>
    </row>
    <row r="20" spans="1:39" s="112" customFormat="1" ht="30" customHeight="1" x14ac:dyDescent="0.4">
      <c r="A20" s="33">
        <v>7</v>
      </c>
      <c r="B20" s="103" t="str">
        <f>IF('（別紙2-5）5月1日～5月31日'!B20="","",'（別紙2-5）5月1日～5月31日'!B20)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-5）5月1日～5月31日'!D20:AH20,'（別紙2-6）6月1日～6月30日'!D20:AG20,'（別紙2-7）7月1日～7月31日'!D20:AH20,'（別紙2-8）8月1日～8月31日'!D20:AH20,'（別紙2-9）9月1日～9月30日'!D20:AG20,'（別紙2-7）10月1日～10月31日'!D20:AH20)</f>
        <v>0</v>
      </c>
      <c r="AK20" s="112" t="str">
        <f t="shared" si="1"/>
        <v/>
      </c>
      <c r="AL20" s="236" t="str">
        <f t="shared" si="2"/>
        <v/>
      </c>
      <c r="AM20" s="236"/>
    </row>
    <row r="21" spans="1:39" s="112" customFormat="1" ht="30" customHeight="1" x14ac:dyDescent="0.4">
      <c r="A21" s="33">
        <v>8</v>
      </c>
      <c r="B21" s="103" t="str">
        <f>IF('（別紙2-5）5月1日～5月31日'!B21="","",'（別紙2-5）5月1日～5月31日'!B21)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-5）5月1日～5月31日'!D21:AH21,'（別紙2-6）6月1日～6月30日'!D21:AG21,'（別紙2-7）7月1日～7月31日'!D21:AH21,'（別紙2-8）8月1日～8月31日'!D21:AH21,'（別紙2-9）9月1日～9月30日'!D21:AG21,'（別紙2-7）10月1日～10月31日'!D21:AH21)</f>
        <v>0</v>
      </c>
      <c r="AK21" s="112" t="str">
        <f t="shared" si="1"/>
        <v/>
      </c>
      <c r="AL21" s="236" t="str">
        <f t="shared" si="2"/>
        <v/>
      </c>
      <c r="AM21" s="236"/>
    </row>
    <row r="22" spans="1:39" s="112" customFormat="1" ht="30" customHeight="1" x14ac:dyDescent="0.4">
      <c r="A22" s="33">
        <v>9</v>
      </c>
      <c r="B22" s="103" t="str">
        <f>IF('（別紙2-5）5月1日～5月31日'!B22="","",'（別紙2-5）5月1日～5月31日'!B22)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-5）5月1日～5月31日'!D22:AH22,'（別紙2-6）6月1日～6月30日'!D22:AG22,'（別紙2-7）7月1日～7月31日'!D22:AH22,'（別紙2-8）8月1日～8月31日'!D22:AH22,'（別紙2-9）9月1日～9月30日'!D22:AG22,'（別紙2-7）10月1日～10月31日'!D22:AH22)</f>
        <v>0</v>
      </c>
      <c r="AK22" s="112" t="str">
        <f t="shared" si="1"/>
        <v/>
      </c>
      <c r="AL22" s="236" t="str">
        <f t="shared" si="2"/>
        <v/>
      </c>
      <c r="AM22" s="236"/>
    </row>
    <row r="23" spans="1:39" s="112" customFormat="1" ht="30" customHeight="1" thickBot="1" x14ac:dyDescent="0.45">
      <c r="A23" s="37">
        <v>10</v>
      </c>
      <c r="B23" s="104" t="str">
        <f>IF('（別紙2-5）5月1日～5月31日'!B23="","",'（別紙2-5）5月1日～5月31日'!B23)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-5）5月1日～5月31日'!D23:AH23,'（別紙2-6）6月1日～6月30日'!D23:AG23,'（別紙2-7）7月1日～7月31日'!D23:AH23,'（別紙2-8）8月1日～8月31日'!D23:AH23,'（別紙2-9）9月1日～9月30日'!D23:AG23,'（別紙2-7）10月1日～10月31日'!D23:AH23)</f>
        <v>0</v>
      </c>
      <c r="AK23" s="112" t="str">
        <f t="shared" si="1"/>
        <v/>
      </c>
      <c r="AL23" s="236" t="str">
        <f t="shared" si="2"/>
        <v/>
      </c>
      <c r="AM23" s="236"/>
    </row>
    <row r="24" spans="1:39" s="112" customFormat="1" ht="30" customHeight="1" x14ac:dyDescent="0.4">
      <c r="A24" s="60">
        <v>11</v>
      </c>
      <c r="B24" s="105" t="str">
        <f>IF('（別紙2-5）5月1日～5月31日'!B24="","",'（別紙2-5）5月1日～5月31日'!B24)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-5）5月1日～5月31日'!D24:AH24,'（別紙2-6）6月1日～6月30日'!D24:AG24,'（別紙2-7）7月1日～7月31日'!D24:AH24,'（別紙2-8）8月1日～8月31日'!D24:AH24,'（別紙2-9）9月1日～9月30日'!D24:AG24,'（別紙2-7）10月1日～10月31日'!D24:AH24)</f>
        <v>0</v>
      </c>
      <c r="AK24" s="112" t="str">
        <f t="shared" si="1"/>
        <v/>
      </c>
      <c r="AL24" s="236" t="str">
        <f t="shared" si="2"/>
        <v/>
      </c>
      <c r="AM24" s="236"/>
    </row>
    <row r="25" spans="1:39" s="112" customFormat="1" ht="30" customHeight="1" x14ac:dyDescent="0.4">
      <c r="A25" s="33">
        <v>12</v>
      </c>
      <c r="B25" s="103" t="str">
        <f>IF('（別紙2-5）5月1日～5月31日'!B25="","",'（別紙2-5）5月1日～5月31日'!B25)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-5）5月1日～5月31日'!D25:AH25,'（別紙2-6）6月1日～6月30日'!D25:AG25,'（別紙2-7）7月1日～7月31日'!D25:AH25,'（別紙2-8）8月1日～8月31日'!D25:AH25,'（別紙2-9）9月1日～9月30日'!D25:AG25,'（別紙2-7）10月1日～10月31日'!D25:AH25)</f>
        <v>0</v>
      </c>
      <c r="AK25" s="112" t="str">
        <f t="shared" si="1"/>
        <v/>
      </c>
      <c r="AL25" s="236" t="str">
        <f t="shared" si="2"/>
        <v/>
      </c>
      <c r="AM25" s="236"/>
    </row>
    <row r="26" spans="1:39" s="112" customFormat="1" ht="30" customHeight="1" x14ac:dyDescent="0.4">
      <c r="A26" s="33">
        <v>13</v>
      </c>
      <c r="B26" s="103" t="str">
        <f>IF('（別紙2-5）5月1日～5月31日'!B26="","",'（別紙2-5）5月1日～5月31日'!B26)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-5）5月1日～5月31日'!D26:AH26,'（別紙2-6）6月1日～6月30日'!D26:AG26,'（別紙2-7）7月1日～7月31日'!D26:AH26,'（別紙2-8）8月1日～8月31日'!D26:AH26,'（別紙2-9）9月1日～9月30日'!D26:AG26,'（別紙2-7）10月1日～10月31日'!D26:AH26)</f>
        <v>0</v>
      </c>
      <c r="AK26" s="112" t="str">
        <f t="shared" si="1"/>
        <v/>
      </c>
      <c r="AL26" s="236" t="str">
        <f t="shared" si="2"/>
        <v/>
      </c>
      <c r="AM26" s="236"/>
    </row>
    <row r="27" spans="1:39" s="112" customFormat="1" ht="30" customHeight="1" x14ac:dyDescent="0.4">
      <c r="A27" s="33">
        <v>14</v>
      </c>
      <c r="B27" s="103" t="str">
        <f>IF('（別紙2-5）5月1日～5月31日'!B27="","",'（別紙2-5）5月1日～5月31日'!B27)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-5）5月1日～5月31日'!D27:AH27,'（別紙2-6）6月1日～6月30日'!D27:AG27,'（別紙2-7）7月1日～7月31日'!D27:AH27,'（別紙2-8）8月1日～8月31日'!D27:AH27,'（別紙2-9）9月1日～9月30日'!D27:AG27,'（別紙2-7）10月1日～10月31日'!D27:AH27)</f>
        <v>0</v>
      </c>
      <c r="AK27" s="112" t="str">
        <f t="shared" si="1"/>
        <v/>
      </c>
      <c r="AL27" s="236" t="str">
        <f t="shared" si="2"/>
        <v/>
      </c>
      <c r="AM27" s="236"/>
    </row>
    <row r="28" spans="1:39" s="112" customFormat="1" ht="30" customHeight="1" thickBot="1" x14ac:dyDescent="0.45">
      <c r="A28" s="37">
        <v>15</v>
      </c>
      <c r="B28" s="104" t="str">
        <f>IF('（別紙2-5）5月1日～5月31日'!B28="","",'（別紙2-5）5月1日～5月31日'!B28)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-5）5月1日～5月31日'!D28:AH28,'（別紙2-6）6月1日～6月30日'!D28:AG28,'（別紙2-7）7月1日～7月31日'!D28:AH28,'（別紙2-8）8月1日～8月31日'!D28:AH28,'（別紙2-9）9月1日～9月30日'!D28:AG28,'（別紙2-7）10月1日～10月31日'!D28:AH28)</f>
        <v>0</v>
      </c>
      <c r="AK28" s="112" t="str">
        <f t="shared" si="1"/>
        <v/>
      </c>
      <c r="AL28" s="236" t="str">
        <f t="shared" si="2"/>
        <v/>
      </c>
      <c r="AM28" s="236"/>
    </row>
    <row r="29" spans="1:39" s="112" customFormat="1" ht="30" customHeight="1" x14ac:dyDescent="0.4">
      <c r="A29" s="60">
        <v>16</v>
      </c>
      <c r="B29" s="105" t="str">
        <f>IF('（別紙2-5）5月1日～5月31日'!B29="","",'（別紙2-5）5月1日～5月31日'!B29)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-5）5月1日～5月31日'!D29:AH29,'（別紙2-6）6月1日～6月30日'!D29:AG29,'（別紙2-7）7月1日～7月31日'!D29:AH29,'（別紙2-8）8月1日～8月31日'!D29:AH29,'（別紙2-9）9月1日～9月30日'!D29:AG29,'（別紙2-7）10月1日～10月31日'!D29:AH29)</f>
        <v>0</v>
      </c>
      <c r="AK29" s="112" t="str">
        <f t="shared" si="1"/>
        <v/>
      </c>
      <c r="AL29" s="236" t="str">
        <f t="shared" si="2"/>
        <v/>
      </c>
      <c r="AM29" s="236"/>
    </row>
    <row r="30" spans="1:39" s="112" customFormat="1" ht="30" customHeight="1" x14ac:dyDescent="0.4">
      <c r="A30" s="33">
        <v>17</v>
      </c>
      <c r="B30" s="103" t="str">
        <f>IF('（別紙2-5）5月1日～5月31日'!B30="","",'（別紙2-5）5月1日～5月31日'!B30)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-5）5月1日～5月31日'!D30:AH30,'（別紙2-6）6月1日～6月30日'!D30:AG30,'（別紙2-7）7月1日～7月31日'!D30:AH30,'（別紙2-8）8月1日～8月31日'!D30:AH30,'（別紙2-9）9月1日～9月30日'!D30:AG30,'（別紙2-7）10月1日～10月31日'!D30:AH30)</f>
        <v>0</v>
      </c>
      <c r="AK30" s="112" t="str">
        <f t="shared" si="1"/>
        <v/>
      </c>
      <c r="AL30" s="236" t="str">
        <f t="shared" si="2"/>
        <v/>
      </c>
      <c r="AM30" s="236"/>
    </row>
    <row r="31" spans="1:39" s="112" customFormat="1" ht="30" customHeight="1" x14ac:dyDescent="0.4">
      <c r="A31" s="33">
        <v>18</v>
      </c>
      <c r="B31" s="103" t="str">
        <f>IF('（別紙2-5）5月1日～5月31日'!B31="","",'（別紙2-5）5月1日～5月31日'!B31)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-5）5月1日～5月31日'!D31:AH31,'（別紙2-6）6月1日～6月30日'!D31:AG31,'（別紙2-7）7月1日～7月31日'!D31:AH31,'（別紙2-8）8月1日～8月31日'!D31:AH31,'（別紙2-9）9月1日～9月30日'!D31:AG31,'（別紙2-7）10月1日～10月31日'!D31:AH31)</f>
        <v>0</v>
      </c>
      <c r="AK31" s="112" t="str">
        <f t="shared" si="1"/>
        <v/>
      </c>
      <c r="AL31" s="236" t="str">
        <f t="shared" si="2"/>
        <v/>
      </c>
      <c r="AM31" s="236"/>
    </row>
    <row r="32" spans="1:39" s="112" customFormat="1" ht="30" customHeight="1" x14ac:dyDescent="0.4">
      <c r="A32" s="33">
        <v>19</v>
      </c>
      <c r="B32" s="103" t="str">
        <f>IF('（別紙2-5）5月1日～5月31日'!B32="","",'（別紙2-5）5月1日～5月31日'!B32)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-5）5月1日～5月31日'!D32:AH32,'（別紙2-6）6月1日～6月30日'!D32:AG32,'（別紙2-7）7月1日～7月31日'!D32:AH32,'（別紙2-8）8月1日～8月31日'!D32:AH32,'（別紙2-9）9月1日～9月30日'!D32:AG32,'（別紙2-7）10月1日～10月31日'!D32:AH32)</f>
        <v>0</v>
      </c>
      <c r="AK32" s="112" t="str">
        <f t="shared" si="1"/>
        <v/>
      </c>
      <c r="AL32" s="236" t="str">
        <f t="shared" si="2"/>
        <v/>
      </c>
      <c r="AM32" s="236"/>
    </row>
    <row r="33" spans="1:46" s="112" customFormat="1" ht="30" customHeight="1" thickBot="1" x14ac:dyDescent="0.45">
      <c r="A33" s="37">
        <v>20</v>
      </c>
      <c r="B33" s="104" t="str">
        <f>IF('（別紙2-5）5月1日～5月31日'!B33="","",'（別紙2-5）5月1日～5月31日'!B33)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-5）5月1日～5月31日'!D33:AH33,'（別紙2-6）6月1日～6月30日'!D33:AG33,'（別紙2-7）7月1日～7月31日'!D33:AH33,'（別紙2-8）8月1日～8月31日'!D33:AH33,'（別紙2-9）9月1日～9月30日'!D33:AG33,'（別紙2-7）10月1日～10月31日'!D33:AH33)</f>
        <v>0</v>
      </c>
      <c r="AK33" s="112" t="str">
        <f t="shared" si="1"/>
        <v/>
      </c>
      <c r="AL33" s="236" t="str">
        <f t="shared" si="2"/>
        <v/>
      </c>
      <c r="AM33" s="236"/>
    </row>
    <row r="34" spans="1:46" s="112" customFormat="1" ht="30" customHeight="1" x14ac:dyDescent="0.4">
      <c r="A34" s="60">
        <v>21</v>
      </c>
      <c r="B34" s="105" t="str">
        <f>IF('（別紙2-5）5月1日～5月31日'!B34="","",'（別紙2-5）5月1日～5月31日'!B34)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-5）5月1日～5月31日'!D34:AH34,'（別紙2-6）6月1日～6月30日'!D34:AG34,'（別紙2-7）7月1日～7月31日'!D34:AH34,'（別紙2-8）8月1日～8月31日'!D34:AH34,'（別紙2-9）9月1日～9月30日'!D34:AG34,'（別紙2-7）10月1日～10月31日'!D34:AH34)</f>
        <v>0</v>
      </c>
      <c r="AK34" s="112" t="str">
        <f t="shared" si="1"/>
        <v/>
      </c>
      <c r="AL34" s="236" t="str">
        <f t="shared" si="2"/>
        <v/>
      </c>
      <c r="AM34" s="236"/>
    </row>
    <row r="35" spans="1:46" s="112" customFormat="1" ht="30" customHeight="1" x14ac:dyDescent="0.4">
      <c r="A35" s="33">
        <v>22</v>
      </c>
      <c r="B35" s="103" t="str">
        <f>IF('（別紙2-5）5月1日～5月31日'!B35="","",'（別紙2-5）5月1日～5月31日'!B35)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-5）5月1日～5月31日'!D35:AH35,'（別紙2-6）6月1日～6月30日'!D35:AG35,'（別紙2-7）7月1日～7月31日'!D35:AH35,'（別紙2-8）8月1日～8月31日'!D35:AH35,'（別紙2-9）9月1日～9月30日'!D35:AG35,'（別紙2-7）10月1日～10月31日'!D35:AH35)</f>
        <v>0</v>
      </c>
      <c r="AK35" s="112" t="str">
        <f t="shared" si="1"/>
        <v/>
      </c>
      <c r="AL35" s="236" t="str">
        <f t="shared" si="2"/>
        <v/>
      </c>
      <c r="AM35" s="236"/>
    </row>
    <row r="36" spans="1:46" s="112" customFormat="1" ht="30" customHeight="1" x14ac:dyDescent="0.4">
      <c r="A36" s="33">
        <v>23</v>
      </c>
      <c r="B36" s="103" t="str">
        <f>IF('（別紙2-5）5月1日～5月31日'!B36="","",'（別紙2-5）5月1日～5月31日'!B36)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-5）5月1日～5月31日'!D36:AH36,'（別紙2-6）6月1日～6月30日'!D36:AG36,'（別紙2-7）7月1日～7月31日'!D36:AH36,'（別紙2-8）8月1日～8月31日'!D36:AH36,'（別紙2-9）9月1日～9月30日'!D36:AG36,'（別紙2-7）10月1日～10月31日'!D36:AH36)</f>
        <v>0</v>
      </c>
      <c r="AK36" s="112" t="str">
        <f t="shared" si="1"/>
        <v/>
      </c>
      <c r="AL36" s="236" t="str">
        <f t="shared" si="2"/>
        <v/>
      </c>
      <c r="AM36" s="236"/>
    </row>
    <row r="37" spans="1:46" s="112" customFormat="1" ht="30" customHeight="1" x14ac:dyDescent="0.4">
      <c r="A37" s="33">
        <v>24</v>
      </c>
      <c r="B37" s="103" t="str">
        <f>IF('（別紙2-5）5月1日～5月31日'!B37="","",'（別紙2-5）5月1日～5月31日'!B37)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-5）5月1日～5月31日'!D37:AH37,'（別紙2-6）6月1日～6月30日'!D37:AG37,'（別紙2-7）7月1日～7月31日'!D37:AH37,'（別紙2-8）8月1日～8月31日'!D37:AH37,'（別紙2-9）9月1日～9月30日'!D37:AG37,'（別紙2-7）10月1日～10月31日'!D37:AH37)</f>
        <v>0</v>
      </c>
      <c r="AK37" s="112" t="str">
        <f t="shared" si="1"/>
        <v/>
      </c>
      <c r="AL37" s="236" t="str">
        <f t="shared" si="2"/>
        <v/>
      </c>
      <c r="AM37" s="236"/>
    </row>
    <row r="38" spans="1:46" ht="30" customHeight="1" thickBot="1" x14ac:dyDescent="0.3">
      <c r="A38" s="37">
        <v>25</v>
      </c>
      <c r="B38" s="104" t="str">
        <f>IF('（別紙2-5）5月1日～5月31日'!B38="","",'（別紙2-5）5月1日～5月31日'!B38)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-5）5月1日～5月31日'!D38:AH38,'（別紙2-6）6月1日～6月30日'!D38:AG38,'（別紙2-7）7月1日～7月31日'!D38:AH38,'（別紙2-8）8月1日～8月31日'!D38:AH38,'（別紙2-9）9月1日～9月30日'!D38:AG38,'（別紙2-7）10月1日～10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105" t="str">
        <f>IF('（別紙2-5）5月1日～5月31日'!B39="","",'（別紙2-5）5月1日～5月31日'!B39)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-5）5月1日～5月31日'!D39:AH39,'（別紙2-6）6月1日～6月30日'!D39:AG39,'（別紙2-7）7月1日～7月31日'!D39:AH39,'（別紙2-8）8月1日～8月31日'!D39:AH39,'（別紙2-9）9月1日～9月30日'!D39:AG39,'（別紙2-7）10月1日～10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IF('（別紙2-5）5月1日～5月31日'!B40="","",'（別紙2-5）5月1日～5月31日'!B40)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-5）5月1日～5月31日'!D40:AH40,'（別紙2-6）6月1日～6月30日'!D40:AG40,'（別紙2-7）7月1日～7月31日'!D40:AH40,'（別紙2-8）8月1日～8月31日'!D40:AH40,'（別紙2-9）9月1日～9月30日'!D40:AG40,'（別紙2-7）10月1日～10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IF('（別紙2-5）5月1日～5月31日'!B41="","",'（別紙2-5）5月1日～5月31日'!B41)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-5）5月1日～5月31日'!D41:AH41,'（別紙2-6）6月1日～6月30日'!D41:AG41,'（別紙2-7）7月1日～7月31日'!D41:AH41,'（別紙2-8）8月1日～8月31日'!D41:AH41,'（別紙2-9）9月1日～9月30日'!D41:AG41,'（別紙2-7）10月1日～10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IF('（別紙2-5）5月1日～5月31日'!B42="","",'（別紙2-5）5月1日～5月31日'!B42)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-5）5月1日～5月31日'!D42:AH42,'（別紙2-6）6月1日～6月30日'!D42:AG42,'（別紙2-7）7月1日～7月31日'!D42:AH42,'（別紙2-8）8月1日～8月31日'!D42:AH42,'（別紙2-9）9月1日～9月30日'!D42:AG42,'（別紙2-7）10月1日～10月31日'!D42:AH42)</f>
        <v>0</v>
      </c>
      <c r="AK42" s="112" t="str">
        <f t="shared" si="1"/>
        <v/>
      </c>
      <c r="AL42" s="236" t="str">
        <f t="shared" si="2"/>
        <v/>
      </c>
      <c r="AM42" s="236"/>
    </row>
    <row r="43" spans="1:46" s="112" customFormat="1" ht="30" customHeight="1" thickBot="1" x14ac:dyDescent="0.45">
      <c r="A43" s="35">
        <v>30</v>
      </c>
      <c r="B43" s="104" t="str">
        <f>IF('（別紙2-5）5月1日～5月31日'!B43="","",'（別紙2-5）5月1日～5月31日'!B43)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-5）5月1日～5月31日'!D43:AH43,'（別紙2-6）6月1日～6月30日'!D43:AG43,'（別紙2-7）7月1日～7月31日'!D43:AH43,'（別紙2-8）8月1日～8月31日'!D43:AH43,'（別紙2-9）9月1日～9月30日'!D43:AG43,'（別紙2-7）10月1日～10月31日'!D43:AH43)</f>
        <v>0</v>
      </c>
      <c r="AK43" s="112" t="str">
        <f t="shared" si="1"/>
        <v/>
      </c>
      <c r="AL43" s="236" t="str">
        <f t="shared" si="2"/>
        <v/>
      </c>
      <c r="AM43" s="236"/>
    </row>
    <row r="44" spans="1:46" s="112" customFormat="1" ht="30" customHeight="1" x14ac:dyDescent="0.4">
      <c r="A44" s="71">
        <v>31</v>
      </c>
      <c r="B44" s="105" t="str">
        <f>IF('（別紙2-5）5月1日～5月31日'!B44="","",'（別紙2-5）5月1日～5月31日'!B44)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-5）5月1日～5月31日'!D44:AH44,'（別紙2-6）6月1日～6月30日'!D44:AG44,'（別紙2-7）7月1日～7月31日'!D44:AH44,'（別紙2-8）8月1日～8月31日'!D44:AH44,'（別紙2-9）9月1日～9月30日'!D44:AG44,'（別紙2-7）10月1日～10月31日'!D44:AH44)</f>
        <v>0</v>
      </c>
      <c r="AK44" s="112" t="str">
        <f t="shared" si="1"/>
        <v/>
      </c>
      <c r="AL44" s="236" t="str">
        <f t="shared" si="2"/>
        <v/>
      </c>
      <c r="AM44" s="236"/>
    </row>
    <row r="45" spans="1:46" s="112" customFormat="1" ht="30" customHeight="1" x14ac:dyDescent="0.4">
      <c r="A45" s="35">
        <v>32</v>
      </c>
      <c r="B45" s="103" t="str">
        <f>IF('（別紙2-5）5月1日～5月31日'!B45="","",'（別紙2-5）5月1日～5月31日'!B45)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-5）5月1日～5月31日'!D45:AH45,'（別紙2-6）6月1日～6月30日'!D45:AG45,'（別紙2-7）7月1日～7月31日'!D45:AH45,'（別紙2-8）8月1日～8月31日'!D45:AH45,'（別紙2-9）9月1日～9月30日'!D45:AG45,'（別紙2-7）10月1日～10月31日'!D45:AH45)</f>
        <v>0</v>
      </c>
      <c r="AK45" s="112" t="str">
        <f t="shared" si="1"/>
        <v/>
      </c>
      <c r="AL45" s="236" t="str">
        <f t="shared" si="2"/>
        <v/>
      </c>
      <c r="AM45" s="236"/>
    </row>
    <row r="46" spans="1:46" s="112" customFormat="1" ht="30" customHeight="1" x14ac:dyDescent="0.4">
      <c r="A46" s="35">
        <v>33</v>
      </c>
      <c r="B46" s="103" t="str">
        <f>IF('（別紙2-5）5月1日～5月31日'!B46="","",'（別紙2-5）5月1日～5月31日'!B46)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-5）5月1日～5月31日'!D46:AH46,'（別紙2-6）6月1日～6月30日'!D46:AG46,'（別紙2-7）7月1日～7月31日'!D46:AH46,'（別紙2-8）8月1日～8月31日'!D46:AH46,'（別紙2-9）9月1日～9月30日'!D46:AG46,'（別紙2-7）10月1日～10月31日'!D46:AH46)</f>
        <v>0</v>
      </c>
      <c r="AK46" s="112" t="str">
        <f t="shared" si="1"/>
        <v/>
      </c>
      <c r="AL46" s="236" t="str">
        <f t="shared" si="2"/>
        <v/>
      </c>
      <c r="AM46" s="236"/>
    </row>
    <row r="47" spans="1:46" s="112" customFormat="1" ht="30" customHeight="1" x14ac:dyDescent="0.4">
      <c r="A47" s="35">
        <v>34</v>
      </c>
      <c r="B47" s="103" t="str">
        <f>IF('（別紙2-5）5月1日～5月31日'!B47="","",'（別紙2-5）5月1日～5月31日'!B47)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-5）5月1日～5月31日'!D47:AH47,'（別紙2-6）6月1日～6月30日'!D47:AG47,'（別紙2-7）7月1日～7月31日'!D47:AH47,'（別紙2-8）8月1日～8月31日'!D47:AH47,'（別紙2-9）9月1日～9月30日'!D47:AG47,'（別紙2-7）10月1日～10月31日'!D47:AH47)</f>
        <v>0</v>
      </c>
      <c r="AK47" s="112" t="str">
        <f t="shared" si="1"/>
        <v/>
      </c>
      <c r="AL47" s="236" t="str">
        <f t="shared" si="2"/>
        <v/>
      </c>
      <c r="AM47" s="236"/>
    </row>
    <row r="48" spans="1:46" s="112" customFormat="1" ht="30" customHeight="1" thickBot="1" x14ac:dyDescent="0.45">
      <c r="A48" s="37">
        <v>35</v>
      </c>
      <c r="B48" s="104" t="str">
        <f>IF('（別紙2-5）5月1日～5月31日'!B48="","",'（別紙2-5）5月1日～5月31日'!B48)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-5）5月1日～5月31日'!D48:AH48,'（別紙2-6）6月1日～6月30日'!D48:AG48,'（別紙2-7）7月1日～7月31日'!D48:AH48,'（別紙2-8）8月1日～8月31日'!D48:AH48,'（別紙2-9）9月1日～9月30日'!D48:AG48,'（別紙2-7）10月1日～10月31日'!D48:AH48)</f>
        <v>0</v>
      </c>
      <c r="AK48" s="112" t="str">
        <f t="shared" si="1"/>
        <v/>
      </c>
      <c r="AL48" s="236" t="str">
        <f t="shared" si="2"/>
        <v/>
      </c>
      <c r="AM48" s="236"/>
    </row>
    <row r="49" spans="1:39" s="112" customFormat="1" ht="30" customHeight="1" x14ac:dyDescent="0.4">
      <c r="A49" s="64">
        <v>36</v>
      </c>
      <c r="B49" s="105" t="str">
        <f>IF('（別紙2-5）5月1日～5月31日'!B49="","",'（別紙2-5）5月1日～5月31日'!B49)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-5）5月1日～5月31日'!D49:AH49,'（別紙2-6）6月1日～6月30日'!D49:AG49,'（別紙2-7）7月1日～7月31日'!D49:AH49,'（別紙2-8）8月1日～8月31日'!D49:AH49,'（別紙2-9）9月1日～9月30日'!D49:AG49,'（別紙2-7）10月1日～10月31日'!D49:AH49)</f>
        <v>0</v>
      </c>
      <c r="AK49" s="112" t="str">
        <f t="shared" si="1"/>
        <v/>
      </c>
      <c r="AL49" s="236" t="str">
        <f t="shared" si="2"/>
        <v/>
      </c>
      <c r="AM49" s="236"/>
    </row>
    <row r="50" spans="1:39" s="112" customFormat="1" ht="30" customHeight="1" x14ac:dyDescent="0.4">
      <c r="A50" s="35">
        <v>37</v>
      </c>
      <c r="B50" s="103" t="str">
        <f>IF('（別紙2-5）5月1日～5月31日'!B50="","",'（別紙2-5）5月1日～5月31日'!B50)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-5）5月1日～5月31日'!D50:AH50,'（別紙2-6）6月1日～6月30日'!D50:AG50,'（別紙2-7）7月1日～7月31日'!D50:AH50,'（別紙2-8）8月1日～8月31日'!D50:AH50,'（別紙2-9）9月1日～9月30日'!D50:AG50,'（別紙2-7）10月1日～10月31日'!D50:AH50)</f>
        <v>0</v>
      </c>
      <c r="AK50" s="112" t="str">
        <f t="shared" si="1"/>
        <v/>
      </c>
      <c r="AL50" s="236" t="str">
        <f t="shared" si="2"/>
        <v/>
      </c>
      <c r="AM50" s="236"/>
    </row>
    <row r="51" spans="1:39" s="112" customFormat="1" ht="30" customHeight="1" x14ac:dyDescent="0.4">
      <c r="A51" s="35">
        <v>38</v>
      </c>
      <c r="B51" s="103" t="str">
        <f>IF('（別紙2-5）5月1日～5月31日'!B51="","",'（別紙2-5）5月1日～5月31日'!B51)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-5）5月1日～5月31日'!D51:AH51,'（別紙2-6）6月1日～6月30日'!D51:AG51,'（別紙2-7）7月1日～7月31日'!D51:AH51,'（別紙2-8）8月1日～8月31日'!D51:AH51,'（別紙2-9）9月1日～9月30日'!D51:AG51,'（別紙2-7）10月1日～10月31日'!D51:AH51)</f>
        <v>0</v>
      </c>
      <c r="AK51" s="112" t="str">
        <f t="shared" si="1"/>
        <v/>
      </c>
      <c r="AL51" s="236" t="str">
        <f t="shared" si="2"/>
        <v/>
      </c>
      <c r="AM51" s="236"/>
    </row>
    <row r="52" spans="1:39" s="112" customFormat="1" ht="30" customHeight="1" x14ac:dyDescent="0.4">
      <c r="A52" s="35">
        <v>39</v>
      </c>
      <c r="B52" s="103" t="str">
        <f>IF('（別紙2-5）5月1日～5月31日'!B52="","",'（別紙2-5）5月1日～5月31日'!B52)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-5）5月1日～5月31日'!D52:AH52,'（別紙2-6）6月1日～6月30日'!D52:AG52,'（別紙2-7）7月1日～7月31日'!D52:AH52,'（別紙2-8）8月1日～8月31日'!D52:AH52,'（別紙2-9）9月1日～9月30日'!D52:AG52,'（別紙2-7）10月1日～10月31日'!D52:AH52)</f>
        <v>0</v>
      </c>
      <c r="AK52" s="112" t="str">
        <f t="shared" si="1"/>
        <v/>
      </c>
      <c r="AL52" s="236" t="str">
        <f t="shared" si="2"/>
        <v/>
      </c>
      <c r="AM52" s="236"/>
    </row>
    <row r="53" spans="1:39" s="112" customFormat="1" ht="30" customHeight="1" thickBot="1" x14ac:dyDescent="0.45">
      <c r="A53" s="35">
        <v>40</v>
      </c>
      <c r="B53" s="104" t="str">
        <f>IF('（別紙2-5）5月1日～5月31日'!B53="","",'（別紙2-5）5月1日～5月31日'!B53)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-5）5月1日～5月31日'!D53:AH53,'（別紙2-6）6月1日～6月30日'!D53:AG53,'（別紙2-7）7月1日～7月31日'!D53:AH53,'（別紙2-8）8月1日～8月31日'!D53:AH53,'（別紙2-9）9月1日～9月30日'!D53:AG53,'（別紙2-7）10月1日～10月31日'!D53:AH53)</f>
        <v>0</v>
      </c>
      <c r="AK53" s="112" t="str">
        <f t="shared" si="1"/>
        <v/>
      </c>
      <c r="AL53" s="236" t="str">
        <f t="shared" si="2"/>
        <v/>
      </c>
      <c r="AM53" s="236"/>
    </row>
    <row r="54" spans="1:39" s="112" customFormat="1" ht="30" customHeight="1" x14ac:dyDescent="0.4">
      <c r="A54" s="71">
        <v>41</v>
      </c>
      <c r="B54" s="105" t="str">
        <f>IF('（別紙2-5）5月1日～5月31日'!B54="","",'（別紙2-5）5月1日～5月31日'!B54)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-5）5月1日～5月31日'!D54:AH54,'（別紙2-6）6月1日～6月30日'!D54:AG54,'（別紙2-7）7月1日～7月31日'!D54:AH54,'（別紙2-8）8月1日～8月31日'!D54:AH54,'（別紙2-9）9月1日～9月30日'!D54:AG54,'（別紙2-7）10月1日～10月31日'!D54:AH54)</f>
        <v>0</v>
      </c>
      <c r="AK54" s="112" t="str">
        <f t="shared" si="1"/>
        <v/>
      </c>
      <c r="AL54" s="236" t="str">
        <f t="shared" si="2"/>
        <v/>
      </c>
      <c r="AM54" s="236"/>
    </row>
    <row r="55" spans="1:39" s="112" customFormat="1" ht="30" customHeight="1" x14ac:dyDescent="0.4">
      <c r="A55" s="35">
        <v>42</v>
      </c>
      <c r="B55" s="103" t="str">
        <f>IF('（別紙2-5）5月1日～5月31日'!B55="","",'（別紙2-5）5月1日～5月31日'!B55)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-5）5月1日～5月31日'!D55:AH55,'（別紙2-6）6月1日～6月30日'!D55:AG55,'（別紙2-7）7月1日～7月31日'!D55:AH55,'（別紙2-8）8月1日～8月31日'!D55:AH55,'（別紙2-9）9月1日～9月30日'!D55:AG55,'（別紙2-7）10月1日～10月31日'!D55:AH55)</f>
        <v>0</v>
      </c>
      <c r="AK55" s="112" t="str">
        <f t="shared" si="1"/>
        <v/>
      </c>
      <c r="AL55" s="236" t="str">
        <f t="shared" si="2"/>
        <v/>
      </c>
      <c r="AM55" s="236"/>
    </row>
    <row r="56" spans="1:39" s="112" customFormat="1" ht="30" customHeight="1" x14ac:dyDescent="0.4">
      <c r="A56" s="35">
        <v>43</v>
      </c>
      <c r="B56" s="103" t="str">
        <f>IF('（別紙2-5）5月1日～5月31日'!B56="","",'（別紙2-5）5月1日～5月31日'!B56)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-5）5月1日～5月31日'!D56:AH56,'（別紙2-6）6月1日～6月30日'!D56:AG56,'（別紙2-7）7月1日～7月31日'!D56:AH56,'（別紙2-8）8月1日～8月31日'!D56:AH56,'（別紙2-9）9月1日～9月30日'!D56:AG56,'（別紙2-7）10月1日～10月31日'!D56:AH56)</f>
        <v>0</v>
      </c>
      <c r="AK56" s="112" t="str">
        <f t="shared" si="1"/>
        <v/>
      </c>
      <c r="AL56" s="236" t="str">
        <f t="shared" si="2"/>
        <v/>
      </c>
      <c r="AM56" s="236"/>
    </row>
    <row r="57" spans="1:39" s="112" customFormat="1" ht="30" customHeight="1" x14ac:dyDescent="0.4">
      <c r="A57" s="35">
        <v>44</v>
      </c>
      <c r="B57" s="103" t="str">
        <f>IF('（別紙2-5）5月1日～5月31日'!B57="","",'（別紙2-5）5月1日～5月31日'!B57)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-5）5月1日～5月31日'!D57:AH57,'（別紙2-6）6月1日～6月30日'!D57:AG57,'（別紙2-7）7月1日～7月31日'!D57:AH57,'（別紙2-8）8月1日～8月31日'!D57:AH57,'（別紙2-9）9月1日～9月30日'!D57:AG57,'（別紙2-7）10月1日～10月31日'!D57:AH57)</f>
        <v>0</v>
      </c>
      <c r="AK57" s="112" t="str">
        <f t="shared" si="1"/>
        <v/>
      </c>
      <c r="AL57" s="236" t="str">
        <f t="shared" si="2"/>
        <v/>
      </c>
      <c r="AM57" s="236"/>
    </row>
    <row r="58" spans="1:39" s="112" customFormat="1" ht="30" customHeight="1" thickBot="1" x14ac:dyDescent="0.45">
      <c r="A58" s="37">
        <v>45</v>
      </c>
      <c r="B58" s="104" t="str">
        <f>IF('（別紙2-5）5月1日～5月31日'!B58="","",'（別紙2-5）5月1日～5月31日'!B58)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-5）5月1日～5月31日'!D58:AH58,'（別紙2-6）6月1日～6月30日'!D58:AG58,'（別紙2-7）7月1日～7月31日'!D58:AH58,'（別紙2-8）8月1日～8月31日'!D58:AH58,'（別紙2-9）9月1日～9月30日'!D58:AG58,'（別紙2-7）10月1日～10月31日'!D58:AH58)</f>
        <v>0</v>
      </c>
      <c r="AK58" s="112" t="str">
        <f t="shared" si="1"/>
        <v/>
      </c>
      <c r="AL58" s="236" t="str">
        <f t="shared" si="2"/>
        <v/>
      </c>
      <c r="AM58" s="236"/>
    </row>
    <row r="59" spans="1:39" s="112" customFormat="1" ht="30" customHeight="1" x14ac:dyDescent="0.4">
      <c r="A59" s="64">
        <v>46</v>
      </c>
      <c r="B59" s="105" t="str">
        <f>IF('（別紙2-5）5月1日～5月31日'!B59="","",'（別紙2-5）5月1日～5月31日'!B59)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-5）5月1日～5月31日'!D59:AH59,'（別紙2-6）6月1日～6月30日'!D59:AG59,'（別紙2-7）7月1日～7月31日'!D59:AH59,'（別紙2-8）8月1日～8月31日'!D59:AH59,'（別紙2-9）9月1日～9月30日'!D59:AG59,'（別紙2-7）10月1日～10月31日'!D59:AH59)</f>
        <v>0</v>
      </c>
      <c r="AK59" s="112" t="str">
        <f t="shared" si="1"/>
        <v/>
      </c>
      <c r="AL59" s="236" t="str">
        <f t="shared" si="2"/>
        <v/>
      </c>
      <c r="AM59" s="236"/>
    </row>
    <row r="60" spans="1:39" s="112" customFormat="1" ht="30" customHeight="1" x14ac:dyDescent="0.4">
      <c r="A60" s="35">
        <v>47</v>
      </c>
      <c r="B60" s="103" t="str">
        <f>IF('（別紙2-5）5月1日～5月31日'!B60="","",'（別紙2-5）5月1日～5月31日'!B60)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-5）5月1日～5月31日'!D60:AH60,'（別紙2-6）6月1日～6月30日'!D60:AG60,'（別紙2-7）7月1日～7月31日'!D60:AH60,'（別紙2-8）8月1日～8月31日'!D60:AH60,'（別紙2-9）9月1日～9月30日'!D60:AG60,'（別紙2-7）10月1日～10月31日'!D60:AH60)</f>
        <v>0</v>
      </c>
      <c r="AK60" s="112" t="str">
        <f t="shared" si="1"/>
        <v/>
      </c>
      <c r="AL60" s="236" t="str">
        <f t="shared" si="2"/>
        <v/>
      </c>
      <c r="AM60" s="236"/>
    </row>
    <row r="61" spans="1:39" s="112" customFormat="1" ht="30" customHeight="1" x14ac:dyDescent="0.4">
      <c r="A61" s="35">
        <v>48</v>
      </c>
      <c r="B61" s="103" t="str">
        <f>IF('（別紙2-5）5月1日～5月31日'!B61="","",'（別紙2-5）5月1日～5月31日'!B61)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-5）5月1日～5月31日'!D61:AH61,'（別紙2-6）6月1日～6月30日'!D61:AG61,'（別紙2-7）7月1日～7月31日'!D61:AH61,'（別紙2-8）8月1日～8月31日'!D61:AH61,'（別紙2-9）9月1日～9月30日'!D61:AG61,'（別紙2-7）10月1日～10月31日'!D61:AH61)</f>
        <v>0</v>
      </c>
      <c r="AK61" s="112" t="str">
        <f t="shared" si="1"/>
        <v/>
      </c>
      <c r="AL61" s="236" t="str">
        <f t="shared" si="2"/>
        <v/>
      </c>
      <c r="AM61" s="236"/>
    </row>
    <row r="62" spans="1:39" s="112" customFormat="1" ht="30" customHeight="1" x14ac:dyDescent="0.4">
      <c r="A62" s="35">
        <v>49</v>
      </c>
      <c r="B62" s="103" t="str">
        <f>IF('（別紙2-5）5月1日～5月31日'!B62="","",'（別紙2-5）5月1日～5月31日'!B62)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-5）5月1日～5月31日'!D62:AH62,'（別紙2-6）6月1日～6月30日'!D62:AG62,'（別紙2-7）7月1日～7月31日'!D62:AH62,'（別紙2-8）8月1日～8月31日'!D62:AH62,'（別紙2-9）9月1日～9月30日'!D62:AG62,'（別紙2-7）10月1日～10月31日'!D62:AH62)</f>
        <v>0</v>
      </c>
      <c r="AK62" s="112" t="str">
        <f t="shared" si="1"/>
        <v/>
      </c>
      <c r="AL62" s="236" t="str">
        <f t="shared" si="2"/>
        <v/>
      </c>
      <c r="AM62" s="236"/>
    </row>
    <row r="63" spans="1:39" s="112" customFormat="1" ht="30" customHeight="1" thickBot="1" x14ac:dyDescent="0.45">
      <c r="A63" s="35">
        <v>50</v>
      </c>
      <c r="B63" s="104" t="str">
        <f>IF('（別紙2-5）5月1日～5月31日'!B63="","",'（別紙2-5）5月1日～5月31日'!B63)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-5）5月1日～5月31日'!D63:AH63,'（別紙2-6）6月1日～6月30日'!D63:AG63,'（別紙2-7）7月1日～7月31日'!D63:AH63,'（別紙2-8）8月1日～8月31日'!D63:AH63,'（別紙2-9）9月1日～9月30日'!D63:AG63,'（別紙2-7）10月1日～10月31日'!D63:AH63)</f>
        <v>0</v>
      </c>
      <c r="AK63" s="112" t="str">
        <f t="shared" si="1"/>
        <v/>
      </c>
      <c r="AL63" s="236" t="str">
        <f t="shared" si="2"/>
        <v/>
      </c>
      <c r="AM63" s="236"/>
    </row>
    <row r="64" spans="1:39" s="112" customFormat="1" ht="30" customHeight="1" x14ac:dyDescent="0.4">
      <c r="A64" s="71">
        <v>51</v>
      </c>
      <c r="B64" s="105" t="str">
        <f>IF('（別紙2-5）5月1日～5月31日'!B64="","",'（別紙2-5）5月1日～5月31日'!B64)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-5）5月1日～5月31日'!D64:AH64,'（別紙2-6）6月1日～6月30日'!D64:AG64,'（別紙2-7）7月1日～7月31日'!D64:AH64,'（別紙2-8）8月1日～8月31日'!D64:AH64,'（別紙2-9）9月1日～9月30日'!D64:AG64,'（別紙2-7）10月1日～10月31日'!D64:AH64)</f>
        <v>0</v>
      </c>
      <c r="AK64" s="112" t="str">
        <f t="shared" si="1"/>
        <v/>
      </c>
      <c r="AL64" s="236" t="str">
        <f t="shared" si="2"/>
        <v/>
      </c>
      <c r="AM64" s="236"/>
    </row>
    <row r="65" spans="1:39" s="112" customFormat="1" ht="30" customHeight="1" x14ac:dyDescent="0.4">
      <c r="A65" s="35">
        <v>52</v>
      </c>
      <c r="B65" s="103" t="str">
        <f>IF('（別紙2-5）5月1日～5月31日'!B65="","",'（別紙2-5）5月1日～5月31日'!B65)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-5）5月1日～5月31日'!D65:AH65,'（別紙2-6）6月1日～6月30日'!D65:AG65,'（別紙2-7）7月1日～7月31日'!D65:AH65,'（別紙2-8）8月1日～8月31日'!D65:AH65,'（別紙2-9）9月1日～9月30日'!D65:AG65,'（別紙2-7）10月1日～10月31日'!D65:AH65)</f>
        <v>0</v>
      </c>
      <c r="AK65" s="112" t="str">
        <f t="shared" si="1"/>
        <v/>
      </c>
      <c r="AL65" s="236" t="str">
        <f t="shared" si="2"/>
        <v/>
      </c>
      <c r="AM65" s="236"/>
    </row>
    <row r="66" spans="1:39" s="112" customFormat="1" ht="30" customHeight="1" x14ac:dyDescent="0.4">
      <c r="A66" s="35">
        <v>53</v>
      </c>
      <c r="B66" s="103" t="str">
        <f>IF('（別紙2-5）5月1日～5月31日'!B66="","",'（別紙2-5）5月1日～5月31日'!B66)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-5）5月1日～5月31日'!D66:AH66,'（別紙2-6）6月1日～6月30日'!D66:AG66,'（別紙2-7）7月1日～7月31日'!D66:AH66,'（別紙2-8）8月1日～8月31日'!D66:AH66,'（別紙2-9）9月1日～9月30日'!D66:AG66,'（別紙2-7）10月1日～10月31日'!D66:AH66)</f>
        <v>0</v>
      </c>
      <c r="AK66" s="112" t="str">
        <f t="shared" si="1"/>
        <v/>
      </c>
      <c r="AL66" s="236" t="str">
        <f t="shared" si="2"/>
        <v/>
      </c>
      <c r="AM66" s="236"/>
    </row>
    <row r="67" spans="1:39" s="112" customFormat="1" ht="30" customHeight="1" x14ac:dyDescent="0.4">
      <c r="A67" s="35">
        <v>54</v>
      </c>
      <c r="B67" s="103" t="str">
        <f>IF('（別紙2-5）5月1日～5月31日'!B67="","",'（別紙2-5）5月1日～5月31日'!B67)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-5）5月1日～5月31日'!D67:AH67,'（別紙2-6）6月1日～6月30日'!D67:AG67,'（別紙2-7）7月1日～7月31日'!D67:AH67,'（別紙2-8）8月1日～8月31日'!D67:AH67,'（別紙2-9）9月1日～9月30日'!D67:AG67,'（別紙2-7）10月1日～10月31日'!D67:AH67)</f>
        <v>0</v>
      </c>
      <c r="AK67" s="112" t="str">
        <f t="shared" si="1"/>
        <v/>
      </c>
      <c r="AL67" s="236" t="str">
        <f t="shared" si="2"/>
        <v/>
      </c>
      <c r="AM67" s="236"/>
    </row>
    <row r="68" spans="1:39" s="112" customFormat="1" ht="30" customHeight="1" thickBot="1" x14ac:dyDescent="0.45">
      <c r="A68" s="37">
        <v>55</v>
      </c>
      <c r="B68" s="104" t="str">
        <f>IF('（別紙2-5）5月1日～5月31日'!B68="","",'（別紙2-5）5月1日～5月31日'!B68)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-5）5月1日～5月31日'!D68:AH68,'（別紙2-6）6月1日～6月30日'!D68:AG68,'（別紙2-7）7月1日～7月31日'!D68:AH68,'（別紙2-8）8月1日～8月31日'!D68:AH68,'（別紙2-9）9月1日～9月30日'!D68:AG68,'（別紙2-7）10月1日～10月31日'!D68:AH68)</f>
        <v>0</v>
      </c>
      <c r="AK68" s="112" t="str">
        <f t="shared" si="1"/>
        <v/>
      </c>
      <c r="AL68" s="236" t="str">
        <f t="shared" si="2"/>
        <v/>
      </c>
      <c r="AM68" s="236"/>
    </row>
    <row r="69" spans="1:39" s="112" customFormat="1" ht="30" customHeight="1" x14ac:dyDescent="0.4">
      <c r="A69" s="64">
        <v>56</v>
      </c>
      <c r="B69" s="105" t="str">
        <f>IF('（別紙2-5）5月1日～5月31日'!B69="","",'（別紙2-5）5月1日～5月31日'!B69)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-5）5月1日～5月31日'!D69:AH69,'（別紙2-6）6月1日～6月30日'!D69:AG69,'（別紙2-7）7月1日～7月31日'!D69:AH69,'（別紙2-8）8月1日～8月31日'!D69:AH69,'（別紙2-9）9月1日～9月30日'!D69:AG69,'（別紙2-7）10月1日～10月31日'!D69:AH69)</f>
        <v>0</v>
      </c>
      <c r="AK69" s="112" t="str">
        <f t="shared" si="1"/>
        <v/>
      </c>
      <c r="AL69" s="236" t="str">
        <f t="shared" si="2"/>
        <v/>
      </c>
      <c r="AM69" s="236"/>
    </row>
    <row r="70" spans="1:39" s="112" customFormat="1" ht="30" customHeight="1" x14ac:dyDescent="0.4">
      <c r="A70" s="35">
        <v>57</v>
      </c>
      <c r="B70" s="103" t="str">
        <f>IF('（別紙2-5）5月1日～5月31日'!B70="","",'（別紙2-5）5月1日～5月31日'!B70)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-5）5月1日～5月31日'!D70:AH70,'（別紙2-6）6月1日～6月30日'!D70:AG70,'（別紙2-7）7月1日～7月31日'!D70:AH70,'（別紙2-8）8月1日～8月31日'!D70:AH70,'（別紙2-9）9月1日～9月30日'!D70:AG70,'（別紙2-7）10月1日～10月31日'!D70:AH70)</f>
        <v>0</v>
      </c>
      <c r="AK70" s="112" t="str">
        <f t="shared" si="1"/>
        <v/>
      </c>
      <c r="AL70" s="236" t="str">
        <f t="shared" si="2"/>
        <v/>
      </c>
      <c r="AM70" s="236"/>
    </row>
    <row r="71" spans="1:39" s="112" customFormat="1" ht="30" customHeight="1" x14ac:dyDescent="0.4">
      <c r="A71" s="35">
        <v>58</v>
      </c>
      <c r="B71" s="103" t="str">
        <f>IF('（別紙2-5）5月1日～5月31日'!B71="","",'（別紙2-5）5月1日～5月31日'!B71)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-5）5月1日～5月31日'!D71:AH71,'（別紙2-6）6月1日～6月30日'!D71:AG71,'（別紙2-7）7月1日～7月31日'!D71:AH71,'（別紙2-8）8月1日～8月31日'!D71:AH71,'（別紙2-9）9月1日～9月30日'!D71:AG71,'（別紙2-7）10月1日～10月31日'!D71:AH71)</f>
        <v>0</v>
      </c>
      <c r="AK71" s="112" t="str">
        <f t="shared" si="1"/>
        <v/>
      </c>
      <c r="AL71" s="236" t="str">
        <f t="shared" si="2"/>
        <v/>
      </c>
      <c r="AM71" s="236"/>
    </row>
    <row r="72" spans="1:39" s="112" customFormat="1" ht="30" customHeight="1" x14ac:dyDescent="0.4">
      <c r="A72" s="35">
        <v>59</v>
      </c>
      <c r="B72" s="103" t="str">
        <f>IF('（別紙2-5）5月1日～5月31日'!B72="","",'（別紙2-5）5月1日～5月31日'!B72)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-5）5月1日～5月31日'!D72:AH72,'（別紙2-6）6月1日～6月30日'!D72:AG72,'（別紙2-7）7月1日～7月31日'!D72:AH72,'（別紙2-8）8月1日～8月31日'!D72:AH72,'（別紙2-9）9月1日～9月30日'!D72:AG72,'（別紙2-7）10月1日～10月31日'!D72:AH72)</f>
        <v>0</v>
      </c>
      <c r="AK72" s="112" t="str">
        <f t="shared" si="1"/>
        <v/>
      </c>
      <c r="AL72" s="236" t="str">
        <f t="shared" si="2"/>
        <v/>
      </c>
      <c r="AM72" s="236"/>
    </row>
    <row r="73" spans="1:39" s="112" customFormat="1" ht="30" customHeight="1" thickBot="1" x14ac:dyDescent="0.45">
      <c r="A73" s="35">
        <v>60</v>
      </c>
      <c r="B73" s="106" t="str">
        <f>IF('（別紙2-5）5月1日～5月31日'!B73="","",'（別紙2-5）5月1日～5月31日'!B73)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-5）5月1日～5月31日'!D73:AH73,'（別紙2-6）6月1日～6月30日'!D73:AG73,'（別紙2-7）7月1日～7月31日'!D73:AH73,'（別紙2-8）8月1日～8月31日'!D73:AH73,'（別紙2-9）9月1日～9月30日'!D73:AG73,'（別紙2-7）10月1日～10月31日'!D73:AH73)</f>
        <v>0</v>
      </c>
      <c r="AK73" s="112" t="str">
        <f t="shared" si="1"/>
        <v/>
      </c>
      <c r="AL73" s="236" t="str">
        <f t="shared" si="2"/>
        <v/>
      </c>
      <c r="AM73" s="236"/>
    </row>
    <row r="74" spans="1:39" s="112" customFormat="1" ht="30" customHeight="1" x14ac:dyDescent="0.4">
      <c r="A74" s="71">
        <v>61</v>
      </c>
      <c r="B74" s="103" t="str">
        <f>IF('（別紙2-5）5月1日～5月31日'!B74="","",'（別紙2-5）5月1日～5月31日'!B74)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-5）5月1日～5月31日'!D74:AH74,'（別紙2-6）6月1日～6月30日'!D74:AG74,'（別紙2-7）7月1日～7月31日'!D74:AH74,'（別紙2-8）8月1日～8月31日'!D74:AH74,'（別紙2-9）9月1日～9月30日'!D74:AG74,'（別紙2-7）10月1日～10月31日'!D74:AH74)</f>
        <v>0</v>
      </c>
      <c r="AK74" s="112" t="str">
        <f t="shared" si="1"/>
        <v/>
      </c>
      <c r="AL74" s="236" t="str">
        <f t="shared" si="2"/>
        <v/>
      </c>
      <c r="AM74" s="236"/>
    </row>
    <row r="75" spans="1:39" s="112" customFormat="1" ht="30" customHeight="1" x14ac:dyDescent="0.4">
      <c r="A75" s="35">
        <v>62</v>
      </c>
      <c r="B75" s="103" t="str">
        <f>IF('（別紙2-5）5月1日～5月31日'!B75="","",'（別紙2-5）5月1日～5月31日'!B75)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-5）5月1日～5月31日'!D75:AH75,'（別紙2-6）6月1日～6月30日'!D75:AG75,'（別紙2-7）7月1日～7月31日'!D75:AH75,'（別紙2-8）8月1日～8月31日'!D75:AH75,'（別紙2-9）9月1日～9月30日'!D75:AG75,'（別紙2-7）10月1日～10月31日'!D75:AH75)</f>
        <v>0</v>
      </c>
      <c r="AK75" s="112" t="str">
        <f t="shared" si="1"/>
        <v/>
      </c>
      <c r="AL75" s="236" t="str">
        <f t="shared" si="2"/>
        <v/>
      </c>
      <c r="AM75" s="236"/>
    </row>
    <row r="76" spans="1:39" s="112" customFormat="1" ht="30" customHeight="1" x14ac:dyDescent="0.4">
      <c r="A76" s="35">
        <v>63</v>
      </c>
      <c r="B76" s="103" t="str">
        <f>IF('（別紙2-5）5月1日～5月31日'!B76="","",'（別紙2-5）5月1日～5月31日'!B76)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-5）5月1日～5月31日'!D76:AH76,'（別紙2-6）6月1日～6月30日'!D76:AG76,'（別紙2-7）7月1日～7月31日'!D76:AH76,'（別紙2-8）8月1日～8月31日'!D76:AH76,'（別紙2-9）9月1日～9月30日'!D76:AG76,'（別紙2-7）10月1日～10月31日'!D76:AH76)</f>
        <v>0</v>
      </c>
      <c r="AK76" s="112" t="str">
        <f t="shared" si="1"/>
        <v/>
      </c>
      <c r="AL76" s="236" t="str">
        <f t="shared" si="2"/>
        <v/>
      </c>
      <c r="AM76" s="236"/>
    </row>
    <row r="77" spans="1:39" s="112" customFormat="1" ht="30" customHeight="1" x14ac:dyDescent="0.4">
      <c r="A77" s="35">
        <v>64</v>
      </c>
      <c r="B77" s="103" t="str">
        <f>IF('（別紙2-5）5月1日～5月31日'!B77="","",'（別紙2-5）5月1日～5月31日'!B77)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-5）5月1日～5月31日'!D77:AH77,'（別紙2-6）6月1日～6月30日'!D77:AG77,'（別紙2-7）7月1日～7月31日'!D77:AH77,'（別紙2-8）8月1日～8月31日'!D77:AH77,'（別紙2-9）9月1日～9月30日'!D77:AG77,'（別紙2-7）10月1日～10月31日'!D77:AH77)</f>
        <v>0</v>
      </c>
      <c r="AK77" s="112" t="str">
        <f t="shared" si="1"/>
        <v/>
      </c>
      <c r="AL77" s="236" t="str">
        <f t="shared" si="2"/>
        <v/>
      </c>
      <c r="AM77" s="236"/>
    </row>
    <row r="78" spans="1:39" s="112" customFormat="1" ht="30" customHeight="1" thickBot="1" x14ac:dyDescent="0.45">
      <c r="A78" s="37">
        <v>65</v>
      </c>
      <c r="B78" s="104" t="str">
        <f>IF('（別紙2-5）5月1日～5月31日'!B78="","",'（別紙2-5）5月1日～5月31日'!B78)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-5）5月1日～5月31日'!D78:AH78,'（別紙2-6）6月1日～6月30日'!D78:AG78,'（別紙2-7）7月1日～7月31日'!D78:AH78,'（別紙2-8）8月1日～8月31日'!D78:AH78,'（別紙2-9）9月1日～9月30日'!D78:AG78,'（別紙2-7）10月1日～10月31日'!D78:AH78)</f>
        <v>0</v>
      </c>
      <c r="AK78" s="112" t="str">
        <f t="shared" si="1"/>
        <v/>
      </c>
      <c r="AL78" s="236" t="str">
        <f t="shared" si="2"/>
        <v/>
      </c>
      <c r="AM78" s="236"/>
    </row>
    <row r="79" spans="1:39" s="112" customFormat="1" ht="30" customHeight="1" x14ac:dyDescent="0.4">
      <c r="A79" s="64">
        <v>66</v>
      </c>
      <c r="B79" s="105" t="str">
        <f>IF('（別紙2-5）5月1日～5月31日'!B79="","",'（別紙2-5）5月1日～5月31日'!B79)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-5）5月1日～5月31日'!D79:AH79,'（別紙2-6）6月1日～6月30日'!D79:AG79,'（別紙2-7）7月1日～7月31日'!D79:AH79,'（別紙2-8）8月1日～8月31日'!D79:AH79,'（別紙2-9）9月1日～9月30日'!D79:AG79,'（別紙2-7）10月1日～10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IF('（別紙2-5）5月1日～5月31日'!B80="","",'（別紙2-5）5月1日～5月31日'!B80)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-5）5月1日～5月31日'!D80:AH80,'（別紙2-6）6月1日～6月30日'!D80:AG80,'（別紙2-7）7月1日～7月31日'!D80:AH80,'（別紙2-8）8月1日～8月31日'!D80:AH80,'（別紙2-9）9月1日～9月30日'!D80:AG80,'（別紙2-7）10月1日～10月31日'!D80:AH80)</f>
        <v>0</v>
      </c>
      <c r="AK80" s="112" t="str">
        <f t="shared" si="3"/>
        <v/>
      </c>
      <c r="AL80" s="236" t="str">
        <f t="shared" si="4"/>
        <v/>
      </c>
      <c r="AM80" s="236"/>
    </row>
    <row r="81" spans="1:39" s="112" customFormat="1" ht="30" customHeight="1" x14ac:dyDescent="0.4">
      <c r="A81" s="35">
        <v>68</v>
      </c>
      <c r="B81" s="103" t="str">
        <f>IF('（別紙2-5）5月1日～5月31日'!B81="","",'（別紙2-5）5月1日～5月31日'!B81)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-5）5月1日～5月31日'!D81:AH81,'（別紙2-6）6月1日～6月30日'!D81:AG81,'（別紙2-7）7月1日～7月31日'!D81:AH81,'（別紙2-8）8月1日～8月31日'!D81:AH81,'（別紙2-9）9月1日～9月30日'!D81:AG81,'（別紙2-7）10月1日～10月31日'!D81:AH81)</f>
        <v>0</v>
      </c>
      <c r="AK81" s="112" t="str">
        <f t="shared" si="3"/>
        <v/>
      </c>
      <c r="AL81" s="236" t="str">
        <f t="shared" si="4"/>
        <v/>
      </c>
      <c r="AM81" s="236"/>
    </row>
    <row r="82" spans="1:39" s="112" customFormat="1" ht="30" customHeight="1" x14ac:dyDescent="0.4">
      <c r="A82" s="35">
        <v>69</v>
      </c>
      <c r="B82" s="103" t="str">
        <f>IF('（別紙2-5）5月1日～5月31日'!B82="","",'（別紙2-5）5月1日～5月31日'!B82)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-5）5月1日～5月31日'!D82:AH82,'（別紙2-6）6月1日～6月30日'!D82:AG82,'（別紙2-7）7月1日～7月31日'!D82:AH82,'（別紙2-8）8月1日～8月31日'!D82:AH82,'（別紙2-9）9月1日～9月30日'!D82:AG82,'（別紙2-7）10月1日～10月31日'!D82:AH82)</f>
        <v>0</v>
      </c>
      <c r="AK82" s="112" t="str">
        <f t="shared" si="3"/>
        <v/>
      </c>
      <c r="AL82" s="236" t="str">
        <f t="shared" si="4"/>
        <v/>
      </c>
      <c r="AM82" s="236"/>
    </row>
    <row r="83" spans="1:39" s="112" customFormat="1" ht="30" customHeight="1" thickBot="1" x14ac:dyDescent="0.45">
      <c r="A83" s="35">
        <v>70</v>
      </c>
      <c r="B83" s="104" t="str">
        <f>IF('（別紙2-5）5月1日～5月31日'!B83="","",'（別紙2-5）5月1日～5月31日'!B83)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-5）5月1日～5月31日'!D83:AH83,'（別紙2-6）6月1日～6月30日'!D83:AG83,'（別紙2-7）7月1日～7月31日'!D83:AH83,'（別紙2-8）8月1日～8月31日'!D83:AH83,'（別紙2-9）9月1日～9月30日'!D83:AG83,'（別紙2-7）10月1日～10月31日'!D83:AH83)</f>
        <v>0</v>
      </c>
      <c r="AK83" s="112" t="str">
        <f t="shared" si="3"/>
        <v/>
      </c>
      <c r="AL83" s="236" t="str">
        <f t="shared" si="4"/>
        <v/>
      </c>
      <c r="AM83" s="236"/>
    </row>
    <row r="84" spans="1:39" s="112" customFormat="1" ht="30" customHeight="1" x14ac:dyDescent="0.4">
      <c r="A84" s="71">
        <v>71</v>
      </c>
      <c r="B84" s="105" t="str">
        <f>IF('（別紙2-5）5月1日～5月31日'!B84="","",'（別紙2-5）5月1日～5月31日'!B84)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-5）5月1日～5月31日'!D84:AH84,'（別紙2-6）6月1日～6月30日'!D84:AG84,'（別紙2-7）7月1日～7月31日'!D84:AH84,'（別紙2-8）8月1日～8月31日'!D84:AH84,'（別紙2-9）9月1日～9月30日'!D84:AG84,'（別紙2-7）10月1日～10月31日'!D84:AH84)</f>
        <v>0</v>
      </c>
      <c r="AK84" s="112" t="str">
        <f t="shared" si="3"/>
        <v/>
      </c>
      <c r="AL84" s="236" t="str">
        <f t="shared" si="4"/>
        <v/>
      </c>
      <c r="AM84" s="236"/>
    </row>
    <row r="85" spans="1:39" s="112" customFormat="1" ht="30" customHeight="1" x14ac:dyDescent="0.4">
      <c r="A85" s="35">
        <v>72</v>
      </c>
      <c r="B85" s="103" t="str">
        <f>IF('（別紙2-5）5月1日～5月31日'!B85="","",'（別紙2-5）5月1日～5月31日'!B85)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-5）5月1日～5月31日'!D85:AH85,'（別紙2-6）6月1日～6月30日'!D85:AG85,'（別紙2-7）7月1日～7月31日'!D85:AH85,'（別紙2-8）8月1日～8月31日'!D85:AH85,'（別紙2-9）9月1日～9月30日'!D85:AG85,'（別紙2-7）10月1日～10月31日'!D85:AH85)</f>
        <v>0</v>
      </c>
      <c r="AK85" s="112" t="str">
        <f t="shared" si="3"/>
        <v/>
      </c>
      <c r="AL85" s="236" t="str">
        <f t="shared" si="4"/>
        <v/>
      </c>
      <c r="AM85" s="236"/>
    </row>
    <row r="86" spans="1:39" s="112" customFormat="1" ht="30" customHeight="1" x14ac:dyDescent="0.4">
      <c r="A86" s="35">
        <v>73</v>
      </c>
      <c r="B86" s="103" t="str">
        <f>IF('（別紙2-5）5月1日～5月31日'!B86="","",'（別紙2-5）5月1日～5月31日'!B86)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-5）5月1日～5月31日'!D86:AH86,'（別紙2-6）6月1日～6月30日'!D86:AG86,'（別紙2-7）7月1日～7月31日'!D86:AH86,'（別紙2-8）8月1日～8月31日'!D86:AH86,'（別紙2-9）9月1日～9月30日'!D86:AG86,'（別紙2-7）10月1日～10月31日'!D86:AH86)</f>
        <v>0</v>
      </c>
      <c r="AK86" s="112" t="str">
        <f t="shared" si="3"/>
        <v/>
      </c>
      <c r="AL86" s="236" t="str">
        <f t="shared" si="4"/>
        <v/>
      </c>
      <c r="AM86" s="236"/>
    </row>
    <row r="87" spans="1:39" s="112" customFormat="1" ht="30" customHeight="1" x14ac:dyDescent="0.4">
      <c r="A87" s="35">
        <v>74</v>
      </c>
      <c r="B87" s="103" t="str">
        <f>IF('（別紙2-5）5月1日～5月31日'!B87="","",'（別紙2-5）5月1日～5月31日'!B87)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-5）5月1日～5月31日'!D87:AH87,'（別紙2-6）6月1日～6月30日'!D87:AG87,'（別紙2-7）7月1日～7月31日'!D87:AH87,'（別紙2-8）8月1日～8月31日'!D87:AH87,'（別紙2-9）9月1日～9月30日'!D87:AG87,'（別紙2-7）10月1日～10月31日'!D87:AH87)</f>
        <v>0</v>
      </c>
      <c r="AK87" s="112" t="str">
        <f t="shared" si="3"/>
        <v/>
      </c>
      <c r="AL87" s="236" t="str">
        <f t="shared" si="4"/>
        <v/>
      </c>
      <c r="AM87" s="236"/>
    </row>
    <row r="88" spans="1:39" s="112" customFormat="1" ht="30" customHeight="1" thickBot="1" x14ac:dyDescent="0.45">
      <c r="A88" s="37">
        <v>75</v>
      </c>
      <c r="B88" s="104" t="str">
        <f>IF('（別紙2-5）5月1日～5月31日'!B88="","",'（別紙2-5）5月1日～5月31日'!B88)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-5）5月1日～5月31日'!D88:AH88,'（別紙2-6）6月1日～6月30日'!D88:AG88,'（別紙2-7）7月1日～7月31日'!D88:AH88,'（別紙2-8）8月1日～8月31日'!D88:AH88,'（別紙2-9）9月1日～9月30日'!D88:AG88,'（別紙2-7）10月1日～10月31日'!D88:AH88)</f>
        <v>0</v>
      </c>
      <c r="AK88" s="112" t="str">
        <f t="shared" si="3"/>
        <v/>
      </c>
      <c r="AL88" s="236" t="str">
        <f t="shared" si="4"/>
        <v/>
      </c>
      <c r="AM88" s="236"/>
    </row>
    <row r="89" spans="1:39" s="112" customFormat="1" ht="30" customHeight="1" x14ac:dyDescent="0.4">
      <c r="A89" s="64">
        <v>76</v>
      </c>
      <c r="B89" s="105" t="str">
        <f>IF('（別紙2-5）5月1日～5月31日'!B89="","",'（別紙2-5）5月1日～5月31日'!B89)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-5）5月1日～5月31日'!D89:AH89,'（別紙2-6）6月1日～6月30日'!D89:AG89,'（別紙2-7）7月1日～7月31日'!D89:AH89,'（別紙2-8）8月1日～8月31日'!D89:AH89,'（別紙2-9）9月1日～9月30日'!D89:AG89,'（別紙2-7）10月1日～10月31日'!D89:AH89)</f>
        <v>0</v>
      </c>
      <c r="AK89" s="112" t="str">
        <f t="shared" si="3"/>
        <v/>
      </c>
      <c r="AL89" s="236" t="str">
        <f t="shared" si="4"/>
        <v/>
      </c>
      <c r="AM89" s="236"/>
    </row>
    <row r="90" spans="1:39" s="112" customFormat="1" ht="30" customHeight="1" x14ac:dyDescent="0.4">
      <c r="A90" s="35">
        <v>77</v>
      </c>
      <c r="B90" s="103" t="str">
        <f>IF('（別紙2-5）5月1日～5月31日'!B90="","",'（別紙2-5）5月1日～5月31日'!B90)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-5）5月1日～5月31日'!D90:AH90,'（別紙2-6）6月1日～6月30日'!D90:AG90,'（別紙2-7）7月1日～7月31日'!D90:AH90,'（別紙2-8）8月1日～8月31日'!D90:AH90,'（別紙2-9）9月1日～9月30日'!D90:AG90,'（別紙2-7）10月1日～10月31日'!D90:AH90)</f>
        <v>0</v>
      </c>
      <c r="AK90" s="112" t="str">
        <f t="shared" si="3"/>
        <v/>
      </c>
      <c r="AL90" s="236" t="str">
        <f t="shared" si="4"/>
        <v/>
      </c>
      <c r="AM90" s="236"/>
    </row>
    <row r="91" spans="1:39" s="112" customFormat="1" ht="30" customHeight="1" x14ac:dyDescent="0.4">
      <c r="A91" s="35">
        <v>78</v>
      </c>
      <c r="B91" s="103" t="str">
        <f>IF('（別紙2-5）5月1日～5月31日'!B91="","",'（別紙2-5）5月1日～5月31日'!B91)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-5）5月1日～5月31日'!D91:AH91,'（別紙2-6）6月1日～6月30日'!D91:AG91,'（別紙2-7）7月1日～7月31日'!D91:AH91,'（別紙2-8）8月1日～8月31日'!D91:AH91,'（別紙2-9）9月1日～9月30日'!D91:AG91,'（別紙2-7）10月1日～10月31日'!D91:AH91)</f>
        <v>0</v>
      </c>
      <c r="AK91" s="112" t="str">
        <f t="shared" si="3"/>
        <v/>
      </c>
      <c r="AL91" s="236" t="str">
        <f t="shared" si="4"/>
        <v/>
      </c>
      <c r="AM91" s="236"/>
    </row>
    <row r="92" spans="1:39" s="112" customFormat="1" ht="30" customHeight="1" x14ac:dyDescent="0.4">
      <c r="A92" s="35">
        <v>79</v>
      </c>
      <c r="B92" s="103" t="str">
        <f>IF('（別紙2-5）5月1日～5月31日'!B92="","",'（別紙2-5）5月1日～5月31日'!B92)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-5）5月1日～5月31日'!D92:AH92,'（別紙2-6）6月1日～6月30日'!D92:AG92,'（別紙2-7）7月1日～7月31日'!D92:AH92,'（別紙2-8）8月1日～8月31日'!D92:AH92,'（別紙2-9）9月1日～9月30日'!D92:AG92,'（別紙2-7）10月1日～10月31日'!D92:AH92)</f>
        <v>0</v>
      </c>
      <c r="AK92" s="112" t="str">
        <f t="shared" si="3"/>
        <v/>
      </c>
      <c r="AL92" s="236" t="str">
        <f t="shared" si="4"/>
        <v/>
      </c>
      <c r="AM92" s="236"/>
    </row>
    <row r="93" spans="1:39" s="112" customFormat="1" ht="30" customHeight="1" thickBot="1" x14ac:dyDescent="0.45">
      <c r="A93" s="35">
        <v>80</v>
      </c>
      <c r="B93" s="104" t="str">
        <f>IF('（別紙2-5）5月1日～5月31日'!B93="","",'（別紙2-5）5月1日～5月31日'!B93)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-5）5月1日～5月31日'!D93:AH93,'（別紙2-6）6月1日～6月30日'!D93:AG93,'（別紙2-7）7月1日～7月31日'!D93:AH93,'（別紙2-8）8月1日～8月31日'!D93:AH93,'（別紙2-9）9月1日～9月30日'!D93:AG93,'（別紙2-7）10月1日～10月31日'!D93:AH93)</f>
        <v>0</v>
      </c>
      <c r="AK93" s="112" t="str">
        <f t="shared" si="3"/>
        <v/>
      </c>
      <c r="AL93" s="236" t="str">
        <f t="shared" si="4"/>
        <v/>
      </c>
      <c r="AM93" s="236"/>
    </row>
    <row r="94" spans="1:39" s="112" customFormat="1" ht="30" customHeight="1" x14ac:dyDescent="0.4">
      <c r="A94" s="71">
        <v>81</v>
      </c>
      <c r="B94" s="105" t="str">
        <f>IF('（別紙2-5）5月1日～5月31日'!B94="","",'（別紙2-5）5月1日～5月31日'!B94)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-5）5月1日～5月31日'!D94:AH94,'（別紙2-6）6月1日～6月30日'!D94:AG94,'（別紙2-7）7月1日～7月31日'!D94:AH94,'（別紙2-8）8月1日～8月31日'!D94:AH94,'（別紙2-9）9月1日～9月30日'!D94:AG94,'（別紙2-7）10月1日～10月31日'!D94:AH94)</f>
        <v>0</v>
      </c>
      <c r="AK94" s="112" t="str">
        <f t="shared" si="3"/>
        <v/>
      </c>
      <c r="AL94" s="236" t="str">
        <f t="shared" si="4"/>
        <v/>
      </c>
      <c r="AM94" s="236"/>
    </row>
    <row r="95" spans="1:39" s="112" customFormat="1" ht="30" customHeight="1" x14ac:dyDescent="0.4">
      <c r="A95" s="35">
        <v>82</v>
      </c>
      <c r="B95" s="103" t="str">
        <f>IF('（別紙2-5）5月1日～5月31日'!B95="","",'（別紙2-5）5月1日～5月31日'!B95)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-5）5月1日～5月31日'!D95:AH95,'（別紙2-6）6月1日～6月30日'!D95:AG95,'（別紙2-7）7月1日～7月31日'!D95:AH95,'（別紙2-8）8月1日～8月31日'!D95:AH95,'（別紙2-9）9月1日～9月30日'!D95:AG95,'（別紙2-7）10月1日～10月31日'!D95:AH95)</f>
        <v>0</v>
      </c>
      <c r="AK95" s="112" t="str">
        <f t="shared" si="3"/>
        <v/>
      </c>
      <c r="AL95" s="236" t="str">
        <f t="shared" si="4"/>
        <v/>
      </c>
      <c r="AM95" s="236"/>
    </row>
    <row r="96" spans="1:39" s="112" customFormat="1" ht="30" customHeight="1" x14ac:dyDescent="0.4">
      <c r="A96" s="35">
        <v>83</v>
      </c>
      <c r="B96" s="103" t="str">
        <f>IF('（別紙2-5）5月1日～5月31日'!B96="","",'（別紙2-5）5月1日～5月31日'!B96)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-5）5月1日～5月31日'!D96:AH96,'（別紙2-6）6月1日～6月30日'!D96:AG96,'（別紙2-7）7月1日～7月31日'!D96:AH96,'（別紙2-8）8月1日～8月31日'!D96:AH96,'（別紙2-9）9月1日～9月30日'!D96:AG96,'（別紙2-7）10月1日～10月31日'!D96:AH96)</f>
        <v>0</v>
      </c>
      <c r="AK96" s="112" t="str">
        <f t="shared" si="3"/>
        <v/>
      </c>
      <c r="AL96" s="236" t="str">
        <f t="shared" si="4"/>
        <v/>
      </c>
      <c r="AM96" s="236"/>
    </row>
    <row r="97" spans="1:39" s="112" customFormat="1" ht="30" customHeight="1" x14ac:dyDescent="0.4">
      <c r="A97" s="35">
        <v>84</v>
      </c>
      <c r="B97" s="103" t="str">
        <f>IF('（別紙2-5）5月1日～5月31日'!B97="","",'（別紙2-5）5月1日～5月31日'!B97)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-5）5月1日～5月31日'!D97:AH97,'（別紙2-6）6月1日～6月30日'!D97:AG97,'（別紙2-7）7月1日～7月31日'!D97:AH97,'（別紙2-8）8月1日～8月31日'!D97:AH97,'（別紙2-9）9月1日～9月30日'!D97:AG97,'（別紙2-7）10月1日～10月31日'!D97:AH97)</f>
        <v>0</v>
      </c>
      <c r="AK97" s="112" t="str">
        <f t="shared" si="3"/>
        <v/>
      </c>
      <c r="AL97" s="236" t="str">
        <f t="shared" si="4"/>
        <v/>
      </c>
      <c r="AM97" s="236"/>
    </row>
    <row r="98" spans="1:39" s="112" customFormat="1" ht="30" customHeight="1" thickBot="1" x14ac:dyDescent="0.45">
      <c r="A98" s="37">
        <v>85</v>
      </c>
      <c r="B98" s="104" t="str">
        <f>IF('（別紙2-5）5月1日～5月31日'!B98="","",'（別紙2-5）5月1日～5月31日'!B98)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-5）5月1日～5月31日'!D98:AH98,'（別紙2-6）6月1日～6月30日'!D98:AG98,'（別紙2-7）7月1日～7月31日'!D98:AH98,'（別紙2-8）8月1日～8月31日'!D98:AH98,'（別紙2-9）9月1日～9月30日'!D98:AG98,'（別紙2-7）10月1日～10月31日'!D98:AH98)</f>
        <v>0</v>
      </c>
      <c r="AK98" s="112" t="str">
        <f t="shared" si="3"/>
        <v/>
      </c>
      <c r="AL98" s="236" t="str">
        <f t="shared" si="4"/>
        <v/>
      </c>
      <c r="AM98" s="236"/>
    </row>
    <row r="99" spans="1:39" s="112" customFormat="1" ht="30" customHeight="1" x14ac:dyDescent="0.4">
      <c r="A99" s="64">
        <v>86</v>
      </c>
      <c r="B99" s="105" t="str">
        <f>IF('（別紙2-5）5月1日～5月31日'!B99="","",'（別紙2-5）5月1日～5月31日'!B99)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-5）5月1日～5月31日'!D99:AH99,'（別紙2-6）6月1日～6月30日'!D99:AG99,'（別紙2-7）7月1日～7月31日'!D99:AH99,'（別紙2-8）8月1日～8月31日'!D99:AH99,'（別紙2-9）9月1日～9月30日'!D99:AG99,'（別紙2-7）10月1日～10月31日'!D99:AH99)</f>
        <v>0</v>
      </c>
      <c r="AK99" s="112" t="str">
        <f t="shared" si="3"/>
        <v/>
      </c>
      <c r="AL99" s="236" t="str">
        <f t="shared" si="4"/>
        <v/>
      </c>
      <c r="AM99" s="236"/>
    </row>
    <row r="100" spans="1:39" s="112" customFormat="1" ht="30" customHeight="1" x14ac:dyDescent="0.4">
      <c r="A100" s="35">
        <v>87</v>
      </c>
      <c r="B100" s="103" t="str">
        <f>IF('（別紙2-5）5月1日～5月31日'!B100="","",'（別紙2-5）5月1日～5月31日'!B100)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-5）5月1日～5月31日'!D100:AH100,'（別紙2-6）6月1日～6月30日'!D100:AG100,'（別紙2-7）7月1日～7月31日'!D100:AH100,'（別紙2-8）8月1日～8月31日'!D100:AH100,'（別紙2-9）9月1日～9月30日'!D100:AG100,'（別紙2-7）10月1日～10月31日'!D100:AH100)</f>
        <v>0</v>
      </c>
      <c r="AK100" s="112" t="str">
        <f t="shared" si="3"/>
        <v/>
      </c>
      <c r="AL100" s="236" t="str">
        <f t="shared" si="4"/>
        <v/>
      </c>
      <c r="AM100" s="236"/>
    </row>
    <row r="101" spans="1:39" s="112" customFormat="1" ht="30" customHeight="1" x14ac:dyDescent="0.4">
      <c r="A101" s="35">
        <v>88</v>
      </c>
      <c r="B101" s="103" t="str">
        <f>IF('（別紙2-5）5月1日～5月31日'!B101="","",'（別紙2-5）5月1日～5月31日'!B101)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-5）5月1日～5月31日'!D101:AH101,'（別紙2-6）6月1日～6月30日'!D101:AG101,'（別紙2-7）7月1日～7月31日'!D101:AH101,'（別紙2-8）8月1日～8月31日'!D101:AH101,'（別紙2-9）9月1日～9月30日'!D101:AG101,'（別紙2-7）10月1日～10月31日'!D101:AH101)</f>
        <v>0</v>
      </c>
      <c r="AK101" s="112" t="str">
        <f t="shared" si="3"/>
        <v/>
      </c>
      <c r="AL101" s="236" t="str">
        <f t="shared" si="4"/>
        <v/>
      </c>
      <c r="AM101" s="236"/>
    </row>
    <row r="102" spans="1:39" s="112" customFormat="1" ht="30" customHeight="1" x14ac:dyDescent="0.4">
      <c r="A102" s="35">
        <v>89</v>
      </c>
      <c r="B102" s="103" t="str">
        <f>IF('（別紙2-5）5月1日～5月31日'!B102="","",'（別紙2-5）5月1日～5月31日'!B102)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-5）5月1日～5月31日'!D102:AH102,'（別紙2-6）6月1日～6月30日'!D102:AG102,'（別紙2-7）7月1日～7月31日'!D102:AH102,'（別紙2-8）8月1日～8月31日'!D102:AH102,'（別紙2-9）9月1日～9月30日'!D102:AG102,'（別紙2-7）10月1日～10月31日'!D102:AH102)</f>
        <v>0</v>
      </c>
      <c r="AK102" s="112" t="str">
        <f t="shared" si="3"/>
        <v/>
      </c>
      <c r="AL102" s="236" t="str">
        <f t="shared" si="4"/>
        <v/>
      </c>
      <c r="AM102" s="236"/>
    </row>
    <row r="103" spans="1:39" s="112" customFormat="1" ht="30" customHeight="1" thickBot="1" x14ac:dyDescent="0.45">
      <c r="A103" s="35">
        <v>90</v>
      </c>
      <c r="B103" s="104" t="str">
        <f>IF('（別紙2-5）5月1日～5月31日'!B103="","",'（別紙2-5）5月1日～5月31日'!B103)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-5）5月1日～5月31日'!D103:AH103,'（別紙2-6）6月1日～6月30日'!D103:AG103,'（別紙2-7）7月1日～7月31日'!D103:AH103,'（別紙2-8）8月1日～8月31日'!D103:AH103,'（別紙2-9）9月1日～9月30日'!D103:AG103,'（別紙2-7）10月1日～10月31日'!D103:AH103)</f>
        <v>0</v>
      </c>
      <c r="AK103" s="112" t="str">
        <f t="shared" si="3"/>
        <v/>
      </c>
      <c r="AL103" s="236" t="str">
        <f t="shared" si="4"/>
        <v/>
      </c>
      <c r="AM103" s="236"/>
    </row>
    <row r="104" spans="1:39" s="112" customFormat="1" ht="30" customHeight="1" x14ac:dyDescent="0.4">
      <c r="A104" s="71">
        <v>91</v>
      </c>
      <c r="B104" s="105" t="str">
        <f>IF('（別紙2-5）5月1日～5月31日'!B104="","",'（別紙2-5）5月1日～5月31日'!B104)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-5）5月1日～5月31日'!D104:AH104,'（別紙2-6）6月1日～6月30日'!D104:AG104,'（別紙2-7）7月1日～7月31日'!D104:AH104,'（別紙2-8）8月1日～8月31日'!D104:AH104,'（別紙2-9）9月1日～9月30日'!D104:AG104,'（別紙2-7）10月1日～10月31日'!D104:AH104)</f>
        <v>0</v>
      </c>
      <c r="AK104" s="112" t="str">
        <f t="shared" si="3"/>
        <v/>
      </c>
      <c r="AL104" s="236" t="str">
        <f t="shared" si="4"/>
        <v/>
      </c>
      <c r="AM104" s="236"/>
    </row>
    <row r="105" spans="1:39" s="112" customFormat="1" ht="30" customHeight="1" x14ac:dyDescent="0.4">
      <c r="A105" s="35">
        <v>92</v>
      </c>
      <c r="B105" s="103" t="str">
        <f>IF('（別紙2-5）5月1日～5月31日'!B105="","",'（別紙2-5）5月1日～5月31日'!B105)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-5）5月1日～5月31日'!D105:AH105,'（別紙2-6）6月1日～6月30日'!D105:AG105,'（別紙2-7）7月1日～7月31日'!D105:AH105,'（別紙2-8）8月1日～8月31日'!D105:AH105,'（別紙2-9）9月1日～9月30日'!D105:AG105,'（別紙2-7）10月1日～10月31日'!D105:AH105)</f>
        <v>0</v>
      </c>
      <c r="AK105" s="112" t="str">
        <f t="shared" si="3"/>
        <v/>
      </c>
      <c r="AL105" s="236" t="str">
        <f t="shared" si="4"/>
        <v/>
      </c>
      <c r="AM105" s="236"/>
    </row>
    <row r="106" spans="1:39" s="112" customFormat="1" ht="30" customHeight="1" x14ac:dyDescent="0.4">
      <c r="A106" s="35">
        <v>93</v>
      </c>
      <c r="B106" s="103" t="str">
        <f>IF('（別紙2-5）5月1日～5月31日'!B106="","",'（別紙2-5）5月1日～5月31日'!B106)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-5）5月1日～5月31日'!D106:AH106,'（別紙2-6）6月1日～6月30日'!D106:AG106,'（別紙2-7）7月1日～7月31日'!D106:AH106,'（別紙2-8）8月1日～8月31日'!D106:AH106,'（別紙2-9）9月1日～9月30日'!D106:AG106,'（別紙2-7）10月1日～10月31日'!D106:AH106)</f>
        <v>0</v>
      </c>
      <c r="AK106" s="112" t="str">
        <f t="shared" si="3"/>
        <v/>
      </c>
      <c r="AL106" s="236" t="str">
        <f t="shared" si="4"/>
        <v/>
      </c>
      <c r="AM106" s="236"/>
    </row>
    <row r="107" spans="1:39" s="112" customFormat="1" ht="30" customHeight="1" x14ac:dyDescent="0.4">
      <c r="A107" s="35">
        <v>94</v>
      </c>
      <c r="B107" s="103" t="str">
        <f>IF('（別紙2-5）5月1日～5月31日'!B107="","",'（別紙2-5）5月1日～5月31日'!B107)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-5）5月1日～5月31日'!D107:AH107,'（別紙2-6）6月1日～6月30日'!D107:AG107,'（別紙2-7）7月1日～7月31日'!D107:AH107,'（別紙2-8）8月1日～8月31日'!D107:AH107,'（別紙2-9）9月1日～9月30日'!D107:AG107,'（別紙2-7）10月1日～10月31日'!D107:AH107)</f>
        <v>0</v>
      </c>
      <c r="AK107" s="112" t="str">
        <f t="shared" si="3"/>
        <v/>
      </c>
      <c r="AL107" s="236" t="str">
        <f t="shared" si="4"/>
        <v/>
      </c>
      <c r="AM107" s="236"/>
    </row>
    <row r="108" spans="1:39" s="112" customFormat="1" ht="30" customHeight="1" thickBot="1" x14ac:dyDescent="0.45">
      <c r="A108" s="37">
        <v>95</v>
      </c>
      <c r="B108" s="104" t="str">
        <f>IF('（別紙2-5）5月1日～5月31日'!B108="","",'（別紙2-5）5月1日～5月31日'!B108)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-5）5月1日～5月31日'!D108:AH108,'（別紙2-6）6月1日～6月30日'!D108:AG108,'（別紙2-7）7月1日～7月31日'!D108:AH108,'（別紙2-8）8月1日～8月31日'!D108:AH108,'（別紙2-9）9月1日～9月30日'!D108:AG108,'（別紙2-7）10月1日～10月31日'!D108:AH108)</f>
        <v>0</v>
      </c>
      <c r="AK108" s="112" t="str">
        <f t="shared" si="3"/>
        <v/>
      </c>
      <c r="AL108" s="236" t="str">
        <f t="shared" si="4"/>
        <v/>
      </c>
      <c r="AM108" s="236"/>
    </row>
    <row r="109" spans="1:39" s="112" customFormat="1" ht="30" customHeight="1" x14ac:dyDescent="0.4">
      <c r="A109" s="64">
        <v>96</v>
      </c>
      <c r="B109" s="105" t="str">
        <f>IF('（別紙2-5）5月1日～5月31日'!B109="","",'（別紙2-5）5月1日～5月31日'!B109)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-5）5月1日～5月31日'!D109:AH109,'（別紙2-6）6月1日～6月30日'!D109:AG109,'（別紙2-7）7月1日～7月31日'!D109:AH109,'（別紙2-8）8月1日～8月31日'!D109:AH109,'（別紙2-9）9月1日～9月30日'!D109:AG109,'（別紙2-7）10月1日～10月31日'!D109:AH109)</f>
        <v>0</v>
      </c>
      <c r="AK109" s="112" t="str">
        <f t="shared" si="3"/>
        <v/>
      </c>
      <c r="AL109" s="236" t="str">
        <f t="shared" si="4"/>
        <v/>
      </c>
      <c r="AM109" s="236"/>
    </row>
    <row r="110" spans="1:39" s="112" customFormat="1" ht="30" customHeight="1" x14ac:dyDescent="0.4">
      <c r="A110" s="35">
        <v>97</v>
      </c>
      <c r="B110" s="103" t="str">
        <f>IF('（別紙2-5）5月1日～5月31日'!B110="","",'（別紙2-5）5月1日～5月31日'!B110)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-5）5月1日～5月31日'!D110:AH110,'（別紙2-6）6月1日～6月30日'!D110:AG110,'（別紙2-7）7月1日～7月31日'!D110:AH110,'（別紙2-8）8月1日～8月31日'!D110:AH110,'（別紙2-9）9月1日～9月30日'!D110:AG110,'（別紙2-7）10月1日～10月31日'!D110:AH110)</f>
        <v>0</v>
      </c>
      <c r="AK110" s="112" t="str">
        <f t="shared" si="3"/>
        <v/>
      </c>
      <c r="AL110" s="236" t="str">
        <f t="shared" si="4"/>
        <v/>
      </c>
      <c r="AM110" s="236"/>
    </row>
    <row r="111" spans="1:39" s="112" customFormat="1" ht="30" customHeight="1" x14ac:dyDescent="0.4">
      <c r="A111" s="35">
        <v>98</v>
      </c>
      <c r="B111" s="103" t="str">
        <f>IF('（別紙2-5）5月1日～5月31日'!B111="","",'（別紙2-5）5月1日～5月31日'!B111)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-5）5月1日～5月31日'!D111:AH111,'（別紙2-6）6月1日～6月30日'!D111:AG111,'（別紙2-7）7月1日～7月31日'!D111:AH111,'（別紙2-8）8月1日～8月31日'!D111:AH111,'（別紙2-9）9月1日～9月30日'!D111:AG111,'（別紙2-7）10月1日～10月31日'!D111:AH111)</f>
        <v>0</v>
      </c>
      <c r="AK111" s="112" t="str">
        <f t="shared" si="3"/>
        <v/>
      </c>
      <c r="AL111" s="236" t="str">
        <f t="shared" si="4"/>
        <v/>
      </c>
      <c r="AM111" s="236"/>
    </row>
    <row r="112" spans="1:39" s="112" customFormat="1" ht="30" customHeight="1" x14ac:dyDescent="0.4">
      <c r="A112" s="35">
        <v>99</v>
      </c>
      <c r="B112" s="103" t="str">
        <f>IF('（別紙2-5）5月1日～5月31日'!B112="","",'（別紙2-5）5月1日～5月31日'!B112)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-5）5月1日～5月31日'!D112:AH112,'（別紙2-6）6月1日～6月30日'!D112:AG112,'（別紙2-7）7月1日～7月31日'!D112:AH112,'（別紙2-8）8月1日～8月31日'!D112:AH112,'（別紙2-9）9月1日～9月30日'!D112:AG112,'（別紙2-7）10月1日～10月31日'!D112:AH112)</f>
        <v>0</v>
      </c>
      <c r="AK112" s="112" t="str">
        <f t="shared" si="3"/>
        <v/>
      </c>
      <c r="AL112" s="236" t="str">
        <f t="shared" si="4"/>
        <v/>
      </c>
      <c r="AM112" s="236"/>
    </row>
    <row r="113" spans="1:39" s="112" customFormat="1" ht="30" customHeight="1" thickBot="1" x14ac:dyDescent="0.45">
      <c r="A113" s="35">
        <v>100</v>
      </c>
      <c r="B113" s="104" t="str">
        <f>IF('（別紙2-5）5月1日～5月31日'!B113="","",'（別紙2-5）5月1日～5月31日'!B113)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-5）5月1日～5月31日'!D113:AH113,'（別紙2-6）6月1日～6月30日'!D113:AG113,'（別紙2-7）7月1日～7月31日'!D113:AH113,'（別紙2-8）8月1日～8月31日'!D113:AH113,'（別紙2-9）9月1日～9月30日'!D113:AG113,'（別紙2-7）10月1日～10月31日'!D113:AH113)</f>
        <v>0</v>
      </c>
      <c r="AK113" s="112" t="str">
        <f t="shared" si="3"/>
        <v/>
      </c>
      <c r="AL113" s="236" t="str">
        <f t="shared" si="4"/>
        <v/>
      </c>
      <c r="AM113" s="236"/>
    </row>
    <row r="114" spans="1:39" s="112" customFormat="1" ht="30" customHeight="1" x14ac:dyDescent="0.4">
      <c r="A114" s="71">
        <v>101</v>
      </c>
      <c r="B114" s="105" t="str">
        <f>IF('（別紙2-5）5月1日～5月31日'!B114="","",'（別紙2-5）5月1日～5月31日'!B114)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-5）5月1日～5月31日'!D114:AH114,'（別紙2-6）6月1日～6月30日'!D114:AG114,'（別紙2-7）7月1日～7月31日'!D114:AH114,'（別紙2-8）8月1日～8月31日'!D114:AH114,'（別紙2-9）9月1日～9月30日'!D114:AG114,'（別紙2-7）10月1日～10月31日'!D114:AH114)</f>
        <v>0</v>
      </c>
      <c r="AK114" s="112" t="str">
        <f t="shared" si="3"/>
        <v/>
      </c>
      <c r="AL114" s="236" t="str">
        <f t="shared" si="4"/>
        <v/>
      </c>
      <c r="AM114" s="236"/>
    </row>
    <row r="115" spans="1:39" s="112" customFormat="1" ht="30" customHeight="1" x14ac:dyDescent="0.4">
      <c r="A115" s="35">
        <v>102</v>
      </c>
      <c r="B115" s="103" t="str">
        <f>IF('（別紙2-5）5月1日～5月31日'!B115="","",'（別紙2-5）5月1日～5月31日'!B115)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-5）5月1日～5月31日'!D115:AH115,'（別紙2-6）6月1日～6月30日'!D115:AG115,'（別紙2-7）7月1日～7月31日'!D115:AH115,'（別紙2-8）8月1日～8月31日'!D115:AH115,'（別紙2-9）9月1日～9月30日'!D115:AG115,'（別紙2-7）10月1日～10月31日'!D115:AH115)</f>
        <v>0</v>
      </c>
      <c r="AK115" s="112" t="str">
        <f t="shared" si="3"/>
        <v/>
      </c>
      <c r="AL115" s="236" t="str">
        <f t="shared" si="4"/>
        <v/>
      </c>
      <c r="AM115" s="236"/>
    </row>
    <row r="116" spans="1:39" s="112" customFormat="1" ht="30" customHeight="1" x14ac:dyDescent="0.4">
      <c r="A116" s="35">
        <v>103</v>
      </c>
      <c r="B116" s="103" t="str">
        <f>IF('（別紙2-5）5月1日～5月31日'!B116="","",'（別紙2-5）5月1日～5月31日'!B116)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-5）5月1日～5月31日'!D116:AH116,'（別紙2-6）6月1日～6月30日'!D116:AG116,'（別紙2-7）7月1日～7月31日'!D116:AH116,'（別紙2-8）8月1日～8月31日'!D116:AH116,'（別紙2-9）9月1日～9月30日'!D116:AG116,'（別紙2-7）10月1日～10月31日'!D116:AH116)</f>
        <v>0</v>
      </c>
      <c r="AK116" s="112" t="str">
        <f t="shared" si="3"/>
        <v/>
      </c>
      <c r="AL116" s="236" t="str">
        <f t="shared" si="4"/>
        <v/>
      </c>
      <c r="AM116" s="236"/>
    </row>
    <row r="117" spans="1:39" s="112" customFormat="1" ht="30" customHeight="1" x14ac:dyDescent="0.4">
      <c r="A117" s="35">
        <v>104</v>
      </c>
      <c r="B117" s="103" t="str">
        <f>IF('（別紙2-5）5月1日～5月31日'!B117="","",'（別紙2-5）5月1日～5月31日'!B117)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-5）5月1日～5月31日'!D117:AH117,'（別紙2-6）6月1日～6月30日'!D117:AG117,'（別紙2-7）7月1日～7月31日'!D117:AH117,'（別紙2-8）8月1日～8月31日'!D117:AH117,'（別紙2-9）9月1日～9月30日'!D117:AG117,'（別紙2-7）10月1日～10月31日'!D117:AH117)</f>
        <v>0</v>
      </c>
      <c r="AK117" s="112" t="str">
        <f t="shared" si="3"/>
        <v/>
      </c>
      <c r="AL117" s="236" t="str">
        <f t="shared" si="4"/>
        <v/>
      </c>
      <c r="AM117" s="236"/>
    </row>
    <row r="118" spans="1:39" s="112" customFormat="1" ht="30" customHeight="1" thickBot="1" x14ac:dyDescent="0.45">
      <c r="A118" s="37">
        <v>105</v>
      </c>
      <c r="B118" s="106" t="str">
        <f>IF('（別紙2-5）5月1日～5月31日'!B118="","",'（別紙2-5）5月1日～5月31日'!B118)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-5）5月1日～5月31日'!D118:AH118,'（別紙2-6）6月1日～6月30日'!D118:AG118,'（別紙2-7）7月1日～7月31日'!D118:AH118,'（別紙2-8）8月1日～8月31日'!D118:AH118,'（別紙2-9）9月1日～9月30日'!D118:AG118,'（別紙2-7）10月1日～10月31日'!D118:AH118)</f>
        <v>0</v>
      </c>
      <c r="AK118" s="112" t="str">
        <f t="shared" si="3"/>
        <v/>
      </c>
      <c r="AL118" s="236" t="str">
        <f t="shared" si="4"/>
        <v/>
      </c>
      <c r="AM118" s="236"/>
    </row>
    <row r="119" spans="1:39" s="112" customFormat="1" ht="30" customHeight="1" x14ac:dyDescent="0.4">
      <c r="A119" s="64">
        <v>106</v>
      </c>
      <c r="B119" s="103" t="str">
        <f>IF('（別紙2-5）5月1日～5月31日'!B119="","",'（別紙2-5）5月1日～5月31日'!B119)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-5）5月1日～5月31日'!D119:AH119,'（別紙2-6）6月1日～6月30日'!D119:AG119,'（別紙2-7）7月1日～7月31日'!D119:AH119,'（別紙2-8）8月1日～8月31日'!D119:AH119,'（別紙2-9）9月1日～9月30日'!D119:AG119,'（別紙2-7）10月1日～10月31日'!D119:AH119)</f>
        <v>0</v>
      </c>
      <c r="AK119" s="112" t="str">
        <f t="shared" si="3"/>
        <v/>
      </c>
      <c r="AL119" s="236" t="str">
        <f t="shared" si="4"/>
        <v/>
      </c>
      <c r="AM119" s="236"/>
    </row>
    <row r="120" spans="1:39" s="112" customFormat="1" ht="30" customHeight="1" x14ac:dyDescent="0.4">
      <c r="A120" s="35">
        <v>107</v>
      </c>
      <c r="B120" s="103" t="str">
        <f>IF('（別紙2-5）5月1日～5月31日'!B120="","",'（別紙2-5）5月1日～5月31日'!B120)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-5）5月1日～5月31日'!D120:AH120,'（別紙2-6）6月1日～6月30日'!D120:AG120,'（別紙2-7）7月1日～7月31日'!D120:AH120,'（別紙2-8）8月1日～8月31日'!D120:AH120,'（別紙2-9）9月1日～9月30日'!D120:AG120,'（別紙2-7）10月1日～10月31日'!D120:AH120)</f>
        <v>0</v>
      </c>
      <c r="AK120" s="112" t="str">
        <f t="shared" si="3"/>
        <v/>
      </c>
      <c r="AL120" s="236" t="str">
        <f t="shared" si="4"/>
        <v/>
      </c>
      <c r="AM120" s="236"/>
    </row>
    <row r="121" spans="1:39" s="112" customFormat="1" ht="30" customHeight="1" x14ac:dyDescent="0.4">
      <c r="A121" s="35">
        <v>108</v>
      </c>
      <c r="B121" s="103" t="str">
        <f>IF('（別紙2-5）5月1日～5月31日'!B121="","",'（別紙2-5）5月1日～5月31日'!B121)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-5）5月1日～5月31日'!D121:AH121,'（別紙2-6）6月1日～6月30日'!D121:AG121,'（別紙2-7）7月1日～7月31日'!D121:AH121,'（別紙2-8）8月1日～8月31日'!D121:AH121,'（別紙2-9）9月1日～9月30日'!D121:AG121,'（別紙2-7）10月1日～10月31日'!D121:AH121)</f>
        <v>0</v>
      </c>
      <c r="AK121" s="112" t="str">
        <f t="shared" si="3"/>
        <v/>
      </c>
      <c r="AL121" s="236" t="str">
        <f t="shared" si="4"/>
        <v/>
      </c>
      <c r="AM121" s="236"/>
    </row>
    <row r="122" spans="1:39" s="112" customFormat="1" ht="30" customHeight="1" x14ac:dyDescent="0.4">
      <c r="A122" s="35">
        <v>109</v>
      </c>
      <c r="B122" s="103" t="str">
        <f>IF('（別紙2-5）5月1日～5月31日'!B122="","",'（別紙2-5）5月1日～5月31日'!B122)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-5）5月1日～5月31日'!D122:AH122,'（別紙2-6）6月1日～6月30日'!D122:AG122,'（別紙2-7）7月1日～7月31日'!D122:AH122,'（別紙2-8）8月1日～8月31日'!D122:AH122,'（別紙2-9）9月1日～9月30日'!D122:AG122,'（別紙2-7）10月1日～10月31日'!D122:AH122)</f>
        <v>0</v>
      </c>
      <c r="AK122" s="112" t="str">
        <f t="shared" si="3"/>
        <v/>
      </c>
      <c r="AL122" s="236" t="str">
        <f t="shared" si="4"/>
        <v/>
      </c>
      <c r="AM122" s="236"/>
    </row>
    <row r="123" spans="1:39" s="112" customFormat="1" ht="30" customHeight="1" thickBot="1" x14ac:dyDescent="0.45">
      <c r="A123" s="35">
        <v>110</v>
      </c>
      <c r="B123" s="104" t="str">
        <f>IF('（別紙2-5）5月1日～5月31日'!B123="","",'（別紙2-5）5月1日～5月31日'!B123)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-5）5月1日～5月31日'!D123:AH123,'（別紙2-6）6月1日～6月30日'!D123:AG123,'（別紙2-7）7月1日～7月31日'!D123:AH123,'（別紙2-8）8月1日～8月31日'!D123:AH123,'（別紙2-9）9月1日～9月30日'!D123:AG123,'（別紙2-7）10月1日～10月31日'!D123:AH123)</f>
        <v>0</v>
      </c>
      <c r="AK123" s="112" t="str">
        <f t="shared" si="3"/>
        <v/>
      </c>
      <c r="AL123" s="236" t="str">
        <f t="shared" si="4"/>
        <v/>
      </c>
      <c r="AM123" s="236"/>
    </row>
    <row r="124" spans="1:39" s="112" customFormat="1" ht="30" customHeight="1" x14ac:dyDescent="0.4">
      <c r="A124" s="71">
        <v>111</v>
      </c>
      <c r="B124" s="105" t="str">
        <f>IF('（別紙2-5）5月1日～5月31日'!B124="","",'（別紙2-5）5月1日～5月31日'!B124)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-5）5月1日～5月31日'!D124:AH124,'（別紙2-6）6月1日～6月30日'!D124:AG124,'（別紙2-7）7月1日～7月31日'!D124:AH124,'（別紙2-8）8月1日～8月31日'!D124:AH124,'（別紙2-9）9月1日～9月30日'!D124:AG124,'（別紙2-7）10月1日～10月31日'!D124:AH124)</f>
        <v>0</v>
      </c>
      <c r="AK124" s="112" t="str">
        <f t="shared" si="3"/>
        <v/>
      </c>
      <c r="AL124" s="236" t="str">
        <f t="shared" si="4"/>
        <v/>
      </c>
      <c r="AM124" s="236"/>
    </row>
    <row r="125" spans="1:39" s="112" customFormat="1" ht="30" customHeight="1" x14ac:dyDescent="0.4">
      <c r="A125" s="35">
        <v>112</v>
      </c>
      <c r="B125" s="103" t="str">
        <f>IF('（別紙2-5）5月1日～5月31日'!B125="","",'（別紙2-5）5月1日～5月31日'!B125)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-5）5月1日～5月31日'!D125:AH125,'（別紙2-6）6月1日～6月30日'!D125:AG125,'（別紙2-7）7月1日～7月31日'!D125:AH125,'（別紙2-8）8月1日～8月31日'!D125:AH125,'（別紙2-9）9月1日～9月30日'!D125:AG125,'（別紙2-7）10月1日～10月31日'!D125:AH125)</f>
        <v>0</v>
      </c>
      <c r="AK125" s="112" t="str">
        <f t="shared" si="3"/>
        <v/>
      </c>
      <c r="AL125" s="236" t="str">
        <f t="shared" si="4"/>
        <v/>
      </c>
      <c r="AM125" s="236"/>
    </row>
    <row r="126" spans="1:39" s="112" customFormat="1" ht="30" customHeight="1" x14ac:dyDescent="0.4">
      <c r="A126" s="35">
        <v>113</v>
      </c>
      <c r="B126" s="103" t="str">
        <f>IF('（別紙2-5）5月1日～5月31日'!B126="","",'（別紙2-5）5月1日～5月31日'!B126)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-5）5月1日～5月31日'!D126:AH126,'（別紙2-6）6月1日～6月30日'!D126:AG126,'（別紙2-7）7月1日～7月31日'!D126:AH126,'（別紙2-8）8月1日～8月31日'!D126:AH126,'（別紙2-9）9月1日～9月30日'!D126:AG126,'（別紙2-7）10月1日～10月31日'!D126:AH126)</f>
        <v>0</v>
      </c>
      <c r="AK126" s="112" t="str">
        <f t="shared" si="3"/>
        <v/>
      </c>
      <c r="AL126" s="236" t="str">
        <f t="shared" si="4"/>
        <v/>
      </c>
      <c r="AM126" s="236"/>
    </row>
    <row r="127" spans="1:39" s="112" customFormat="1" ht="30" customHeight="1" x14ac:dyDescent="0.4">
      <c r="A127" s="35">
        <v>114</v>
      </c>
      <c r="B127" s="103" t="str">
        <f>IF('（別紙2-5）5月1日～5月31日'!B127="","",'（別紙2-5）5月1日～5月31日'!B127)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-5）5月1日～5月31日'!D127:AH127,'（別紙2-6）6月1日～6月30日'!D127:AG127,'（別紙2-7）7月1日～7月31日'!D127:AH127,'（別紙2-8）8月1日～8月31日'!D127:AH127,'（別紙2-9）9月1日～9月30日'!D127:AG127,'（別紙2-7）10月1日～10月31日'!D127:AH127)</f>
        <v>0</v>
      </c>
      <c r="AK127" s="112" t="str">
        <f t="shared" si="3"/>
        <v/>
      </c>
      <c r="AL127" s="236" t="str">
        <f t="shared" si="4"/>
        <v/>
      </c>
      <c r="AM127" s="236"/>
    </row>
    <row r="128" spans="1:39" s="112" customFormat="1" ht="30" customHeight="1" thickBot="1" x14ac:dyDescent="0.45">
      <c r="A128" s="37">
        <v>115</v>
      </c>
      <c r="B128" s="104" t="str">
        <f>IF('（別紙2-5）5月1日～5月31日'!B128="","",'（別紙2-5）5月1日～5月31日'!B128)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-5）5月1日～5月31日'!D128:AH128,'（別紙2-6）6月1日～6月30日'!D128:AG128,'（別紙2-7）7月1日～7月31日'!D128:AH128,'（別紙2-8）8月1日～8月31日'!D128:AH128,'（別紙2-9）9月1日～9月30日'!D128:AG128,'（別紙2-7）10月1日～10月31日'!D128:AH128)</f>
        <v>0</v>
      </c>
      <c r="AK128" s="112" t="str">
        <f t="shared" si="3"/>
        <v/>
      </c>
      <c r="AL128" s="236" t="str">
        <f t="shared" si="4"/>
        <v/>
      </c>
      <c r="AM128" s="236"/>
    </row>
    <row r="129" spans="1:39" s="112" customFormat="1" ht="30" customHeight="1" x14ac:dyDescent="0.4">
      <c r="A129" s="64">
        <v>116</v>
      </c>
      <c r="B129" s="105" t="str">
        <f>IF('（別紙2-5）5月1日～5月31日'!B129="","",'（別紙2-5）5月1日～5月31日'!B129)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-5）5月1日～5月31日'!D129:AH129,'（別紙2-6）6月1日～6月30日'!D129:AG129,'（別紙2-7）7月1日～7月31日'!D129:AH129,'（別紙2-8）8月1日～8月31日'!D129:AH129,'（別紙2-9）9月1日～9月30日'!D129:AG129,'（別紙2-7）10月1日～10月31日'!D129:AH129)</f>
        <v>0</v>
      </c>
      <c r="AK129" s="112" t="str">
        <f t="shared" si="3"/>
        <v/>
      </c>
      <c r="AL129" s="236" t="str">
        <f t="shared" si="4"/>
        <v/>
      </c>
      <c r="AM129" s="236"/>
    </row>
    <row r="130" spans="1:39" s="112" customFormat="1" ht="30" customHeight="1" x14ac:dyDescent="0.4">
      <c r="A130" s="35">
        <v>117</v>
      </c>
      <c r="B130" s="103" t="str">
        <f>IF('（別紙2-5）5月1日～5月31日'!B130="","",'（別紙2-5）5月1日～5月31日'!B130)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-5）5月1日～5月31日'!D130:AH130,'（別紙2-6）6月1日～6月30日'!D130:AG130,'（別紙2-7）7月1日～7月31日'!D130:AH130,'（別紙2-8）8月1日～8月31日'!D130:AH130,'（別紙2-9）9月1日～9月30日'!D130:AG130,'（別紙2-7）10月1日～10月31日'!D130:AH130)</f>
        <v>0</v>
      </c>
      <c r="AK130" s="112" t="str">
        <f t="shared" si="3"/>
        <v/>
      </c>
      <c r="AL130" s="236" t="str">
        <f t="shared" si="4"/>
        <v/>
      </c>
      <c r="AM130" s="236"/>
    </row>
    <row r="131" spans="1:39" s="112" customFormat="1" ht="30" customHeight="1" x14ac:dyDescent="0.4">
      <c r="A131" s="35">
        <v>118</v>
      </c>
      <c r="B131" s="103" t="str">
        <f>IF('（別紙2-5）5月1日～5月31日'!B131="","",'（別紙2-5）5月1日～5月31日'!B131)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-5）5月1日～5月31日'!D131:AH131,'（別紙2-6）6月1日～6月30日'!D131:AG131,'（別紙2-7）7月1日～7月31日'!D131:AH131,'（別紙2-8）8月1日～8月31日'!D131:AH131,'（別紙2-9）9月1日～9月30日'!D131:AG131,'（別紙2-7）10月1日～10月31日'!D131:AH131)</f>
        <v>0</v>
      </c>
      <c r="AK131" s="112" t="str">
        <f t="shared" si="3"/>
        <v/>
      </c>
      <c r="AL131" s="236" t="str">
        <f t="shared" si="4"/>
        <v/>
      </c>
      <c r="AM131" s="236"/>
    </row>
    <row r="132" spans="1:39" s="112" customFormat="1" ht="30" customHeight="1" x14ac:dyDescent="0.4">
      <c r="A132" s="35">
        <v>119</v>
      </c>
      <c r="B132" s="103" t="str">
        <f>IF('（別紙2-5）5月1日～5月31日'!B132="","",'（別紙2-5）5月1日～5月31日'!B132)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-5）5月1日～5月31日'!D132:AH132,'（別紙2-6）6月1日～6月30日'!D132:AG132,'（別紙2-7）7月1日～7月31日'!D132:AH132,'（別紙2-8）8月1日～8月31日'!D132:AH132,'（別紙2-9）9月1日～9月30日'!D132:AG132,'（別紙2-7）10月1日～10月31日'!D132:AH132)</f>
        <v>0</v>
      </c>
      <c r="AK132" s="112" t="str">
        <f t="shared" si="3"/>
        <v/>
      </c>
      <c r="AL132" s="236" t="str">
        <f t="shared" si="4"/>
        <v/>
      </c>
      <c r="AM132" s="236"/>
    </row>
    <row r="133" spans="1:39" s="112" customFormat="1" ht="30" customHeight="1" thickBot="1" x14ac:dyDescent="0.45">
      <c r="A133" s="35">
        <v>120</v>
      </c>
      <c r="B133" s="104" t="str">
        <f>IF('（別紙2-5）5月1日～5月31日'!B133="","",'（別紙2-5）5月1日～5月31日'!B133)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-5）5月1日～5月31日'!D133:AH133,'（別紙2-6）6月1日～6月30日'!D133:AG133,'（別紙2-7）7月1日～7月31日'!D133:AH133,'（別紙2-8）8月1日～8月31日'!D133:AH133,'（別紙2-9）9月1日～9月30日'!D133:AG133,'（別紙2-7）10月1日～10月31日'!D133:AH133)</f>
        <v>0</v>
      </c>
      <c r="AK133" s="112" t="str">
        <f t="shared" si="3"/>
        <v/>
      </c>
      <c r="AL133" s="236" t="str">
        <f t="shared" si="4"/>
        <v/>
      </c>
      <c r="AM133" s="236"/>
    </row>
    <row r="134" spans="1:39" s="112" customFormat="1" ht="30" customHeight="1" x14ac:dyDescent="0.4">
      <c r="A134" s="71">
        <v>121</v>
      </c>
      <c r="B134" s="105" t="str">
        <f>IF('（別紙2-5）5月1日～5月31日'!B134="","",'（別紙2-5）5月1日～5月31日'!B134)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-5）5月1日～5月31日'!D134:AH134,'（別紙2-6）6月1日～6月30日'!D134:AG134,'（別紙2-7）7月1日～7月31日'!D134:AH134,'（別紙2-8）8月1日～8月31日'!D134:AH134,'（別紙2-9）9月1日～9月30日'!D134:AG134,'（別紙2-7）10月1日～10月31日'!D134:AH134)</f>
        <v>0</v>
      </c>
      <c r="AK134" s="112" t="str">
        <f t="shared" si="3"/>
        <v/>
      </c>
      <c r="AL134" s="236" t="str">
        <f t="shared" si="4"/>
        <v/>
      </c>
      <c r="AM134" s="236"/>
    </row>
    <row r="135" spans="1:39" s="112" customFormat="1" ht="30" customHeight="1" x14ac:dyDescent="0.4">
      <c r="A135" s="35">
        <v>122</v>
      </c>
      <c r="B135" s="103" t="str">
        <f>IF('（別紙2-5）5月1日～5月31日'!B135="","",'（別紙2-5）5月1日～5月31日'!B135)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-5）5月1日～5月31日'!D135:AH135,'（別紙2-6）6月1日～6月30日'!D135:AG135,'（別紙2-7）7月1日～7月31日'!D135:AH135,'（別紙2-8）8月1日～8月31日'!D135:AH135,'（別紙2-9）9月1日～9月30日'!D135:AG135,'（別紙2-7）10月1日～10月31日'!D135:AH135)</f>
        <v>0</v>
      </c>
      <c r="AK135" s="112" t="str">
        <f t="shared" si="3"/>
        <v/>
      </c>
      <c r="AL135" s="236" t="str">
        <f t="shared" si="4"/>
        <v/>
      </c>
      <c r="AM135" s="236"/>
    </row>
    <row r="136" spans="1:39" s="112" customFormat="1" ht="30" customHeight="1" x14ac:dyDescent="0.4">
      <c r="A136" s="35">
        <v>123</v>
      </c>
      <c r="B136" s="103" t="str">
        <f>IF('（別紙2-5）5月1日～5月31日'!B136="","",'（別紙2-5）5月1日～5月31日'!B136)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-5）5月1日～5月31日'!D136:AH136,'（別紙2-6）6月1日～6月30日'!D136:AG136,'（別紙2-7）7月1日～7月31日'!D136:AH136,'（別紙2-8）8月1日～8月31日'!D136:AH136,'（別紙2-9）9月1日～9月30日'!D136:AG136,'（別紙2-7）10月1日～10月31日'!D136:AH136)</f>
        <v>0</v>
      </c>
      <c r="AK136" s="112" t="str">
        <f t="shared" si="3"/>
        <v/>
      </c>
      <c r="AL136" s="236" t="str">
        <f t="shared" si="4"/>
        <v/>
      </c>
      <c r="AM136" s="236"/>
    </row>
    <row r="137" spans="1:39" s="112" customFormat="1" ht="30" customHeight="1" x14ac:dyDescent="0.4">
      <c r="A137" s="35">
        <v>124</v>
      </c>
      <c r="B137" s="103" t="str">
        <f>IF('（別紙2-5）5月1日～5月31日'!B137="","",'（別紙2-5）5月1日～5月31日'!B137)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-5）5月1日～5月31日'!D137:AH137,'（別紙2-6）6月1日～6月30日'!D137:AG137,'（別紙2-7）7月1日～7月31日'!D137:AH137,'（別紙2-8）8月1日～8月31日'!D137:AH137,'（別紙2-9）9月1日～9月30日'!D137:AG137,'（別紙2-7）10月1日～10月31日'!D137:AH137)</f>
        <v>0</v>
      </c>
      <c r="AK137" s="112" t="str">
        <f t="shared" si="3"/>
        <v/>
      </c>
      <c r="AL137" s="236" t="str">
        <f t="shared" si="4"/>
        <v/>
      </c>
      <c r="AM137" s="236"/>
    </row>
    <row r="138" spans="1:39" s="112" customFormat="1" ht="30" customHeight="1" thickBot="1" x14ac:dyDescent="0.45">
      <c r="A138" s="37">
        <v>125</v>
      </c>
      <c r="B138" s="104" t="str">
        <f>IF('（別紙2-5）5月1日～5月31日'!B138="","",'（別紙2-5）5月1日～5月31日'!B138)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-5）5月1日～5月31日'!D138:AH138,'（別紙2-6）6月1日～6月30日'!D138:AG138,'（別紙2-7）7月1日～7月31日'!D138:AH138,'（別紙2-8）8月1日～8月31日'!D138:AH138,'（別紙2-9）9月1日～9月30日'!D138:AG138,'（別紙2-7）10月1日～10月31日'!D138:AH138)</f>
        <v>0</v>
      </c>
      <c r="AK138" s="112" t="str">
        <f t="shared" si="3"/>
        <v/>
      </c>
      <c r="AL138" s="236" t="str">
        <f t="shared" si="4"/>
        <v/>
      </c>
      <c r="AM138" s="236"/>
    </row>
    <row r="139" spans="1:39" s="112" customFormat="1" ht="30" customHeight="1" x14ac:dyDescent="0.4">
      <c r="A139" s="64">
        <v>126</v>
      </c>
      <c r="B139" s="105" t="str">
        <f>IF('（別紙2-5）5月1日～5月31日'!B139="","",'（別紙2-5）5月1日～5月31日'!B139)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-5）5月1日～5月31日'!D139:AH139,'（別紙2-6）6月1日～6月30日'!D139:AG139,'（別紙2-7）7月1日～7月31日'!D139:AH139,'（別紙2-8）8月1日～8月31日'!D139:AH139,'（別紙2-9）9月1日～9月30日'!D139:AG139,'（別紙2-7）10月1日～10月31日'!D139:AH139)</f>
        <v>0</v>
      </c>
      <c r="AK139" s="112" t="str">
        <f t="shared" si="3"/>
        <v/>
      </c>
      <c r="AL139" s="236" t="str">
        <f t="shared" si="4"/>
        <v/>
      </c>
      <c r="AM139" s="236"/>
    </row>
    <row r="140" spans="1:39" s="112" customFormat="1" ht="30" customHeight="1" x14ac:dyDescent="0.4">
      <c r="A140" s="35">
        <v>127</v>
      </c>
      <c r="B140" s="103" t="str">
        <f>IF('（別紙2-5）5月1日～5月31日'!B140="","",'（別紙2-5）5月1日～5月31日'!B140)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-5）5月1日～5月31日'!D140:AH140,'（別紙2-6）6月1日～6月30日'!D140:AG140,'（別紙2-7）7月1日～7月31日'!D140:AH140,'（別紙2-8）8月1日～8月31日'!D140:AH140,'（別紙2-9）9月1日～9月30日'!D140:AG140,'（別紙2-7）10月1日～10月31日'!D140:AH140)</f>
        <v>0</v>
      </c>
      <c r="AK140" s="112" t="str">
        <f t="shared" si="3"/>
        <v/>
      </c>
      <c r="AL140" s="236" t="str">
        <f t="shared" si="4"/>
        <v/>
      </c>
      <c r="AM140" s="236"/>
    </row>
    <row r="141" spans="1:39" s="112" customFormat="1" ht="30" customHeight="1" x14ac:dyDescent="0.4">
      <c r="A141" s="35">
        <v>128</v>
      </c>
      <c r="B141" s="103" t="str">
        <f>IF('（別紙2-5）5月1日～5月31日'!B141="","",'（別紙2-5）5月1日～5月31日'!B141)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-5）5月1日～5月31日'!D141:AH141,'（別紙2-6）6月1日～6月30日'!D141:AG141,'（別紙2-7）7月1日～7月31日'!D141:AH141,'（別紙2-8）8月1日～8月31日'!D141:AH141,'（別紙2-9）9月1日～9月30日'!D141:AG141,'（別紙2-7）10月1日～10月31日'!D141:AH141)</f>
        <v>0</v>
      </c>
      <c r="AK141" s="112" t="str">
        <f t="shared" si="3"/>
        <v/>
      </c>
      <c r="AL141" s="236" t="str">
        <f t="shared" si="4"/>
        <v/>
      </c>
      <c r="AM141" s="236"/>
    </row>
    <row r="142" spans="1:39" s="112" customFormat="1" ht="30" customHeight="1" x14ac:dyDescent="0.4">
      <c r="A142" s="35">
        <v>129</v>
      </c>
      <c r="B142" s="103" t="str">
        <f>IF('（別紙2-5）5月1日～5月31日'!B142="","",'（別紙2-5）5月1日～5月31日'!B142)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-5）5月1日～5月31日'!D142:AH142,'（別紙2-6）6月1日～6月30日'!D142:AG142,'（別紙2-7）7月1日～7月31日'!D142:AH142,'（別紙2-8）8月1日～8月31日'!D142:AH142,'（別紙2-9）9月1日～9月30日'!D142:AG142,'（別紙2-7）10月1日～10月31日'!D142:AH142)</f>
        <v>0</v>
      </c>
      <c r="AK142" s="112" t="str">
        <f t="shared" si="3"/>
        <v/>
      </c>
      <c r="AL142" s="236" t="str">
        <f t="shared" si="4"/>
        <v/>
      </c>
      <c r="AM142" s="236"/>
    </row>
    <row r="143" spans="1:39" s="112" customFormat="1" ht="30" customHeight="1" thickBot="1" x14ac:dyDescent="0.45">
      <c r="A143" s="35">
        <v>130</v>
      </c>
      <c r="B143" s="104" t="str">
        <f>IF('（別紙2-5）5月1日～5月31日'!B143="","",'（別紙2-5）5月1日～5月31日'!B143)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-5）5月1日～5月31日'!D143:AH143,'（別紙2-6）6月1日～6月30日'!D143:AG143,'（別紙2-7）7月1日～7月31日'!D143:AH143,'（別紙2-8）8月1日～8月31日'!D143:AH143,'（別紙2-9）9月1日～9月30日'!D143:AG143,'（別紙2-7）10月1日～10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IF('（別紙2-5）5月1日～5月31日'!B144="","",'（別紙2-5）5月1日～5月31日'!B144)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-5）5月1日～5月31日'!D144:AH144,'（別紙2-6）6月1日～6月30日'!D144:AG144,'（別紙2-7）7月1日～7月31日'!D144:AH144,'（別紙2-8）8月1日～8月31日'!D144:AH144,'（別紙2-9）9月1日～9月30日'!D144:AG144,'（別紙2-7）10月1日～10月31日'!D144:AH144)</f>
        <v>0</v>
      </c>
      <c r="AK144" s="112" t="str">
        <f t="shared" si="5"/>
        <v/>
      </c>
      <c r="AL144" s="236" t="str">
        <f t="shared" si="6"/>
        <v/>
      </c>
      <c r="AM144" s="236"/>
    </row>
    <row r="145" spans="1:39" s="112" customFormat="1" ht="30" customHeight="1" x14ac:dyDescent="0.4">
      <c r="A145" s="35">
        <v>132</v>
      </c>
      <c r="B145" s="103" t="str">
        <f>IF('（別紙2-5）5月1日～5月31日'!B145="","",'（別紙2-5）5月1日～5月31日'!B145)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-5）5月1日～5月31日'!D145:AH145,'（別紙2-6）6月1日～6月30日'!D145:AG145,'（別紙2-7）7月1日～7月31日'!D145:AH145,'（別紙2-8）8月1日～8月31日'!D145:AH145,'（別紙2-9）9月1日～9月30日'!D145:AG145,'（別紙2-7）10月1日～10月31日'!D145:AH145)</f>
        <v>0</v>
      </c>
      <c r="AK145" s="112" t="str">
        <f t="shared" si="5"/>
        <v/>
      </c>
      <c r="AL145" s="236" t="str">
        <f t="shared" si="6"/>
        <v/>
      </c>
      <c r="AM145" s="236"/>
    </row>
    <row r="146" spans="1:39" s="112" customFormat="1" ht="30" customHeight="1" x14ac:dyDescent="0.4">
      <c r="A146" s="35">
        <v>133</v>
      </c>
      <c r="B146" s="103" t="str">
        <f>IF('（別紙2-5）5月1日～5月31日'!B146="","",'（別紙2-5）5月1日～5月31日'!B146)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-5）5月1日～5月31日'!D146:AH146,'（別紙2-6）6月1日～6月30日'!D146:AG146,'（別紙2-7）7月1日～7月31日'!D146:AH146,'（別紙2-8）8月1日～8月31日'!D146:AH146,'（別紙2-9）9月1日～9月30日'!D146:AG146,'（別紙2-7）10月1日～10月31日'!D146:AH146)</f>
        <v>0</v>
      </c>
      <c r="AK146" s="112" t="str">
        <f t="shared" si="5"/>
        <v/>
      </c>
      <c r="AL146" s="236" t="str">
        <f t="shared" si="6"/>
        <v/>
      </c>
      <c r="AM146" s="236"/>
    </row>
    <row r="147" spans="1:39" s="112" customFormat="1" ht="30" customHeight="1" x14ac:dyDescent="0.4">
      <c r="A147" s="35">
        <v>134</v>
      </c>
      <c r="B147" s="103" t="str">
        <f>IF('（別紙2-5）5月1日～5月31日'!B147="","",'（別紙2-5）5月1日～5月31日'!B147)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-5）5月1日～5月31日'!D147:AH147,'（別紙2-6）6月1日～6月30日'!D147:AG147,'（別紙2-7）7月1日～7月31日'!D147:AH147,'（別紙2-8）8月1日～8月31日'!D147:AH147,'（別紙2-9）9月1日～9月30日'!D147:AG147,'（別紙2-7）10月1日～10月31日'!D147:AH147)</f>
        <v>0</v>
      </c>
      <c r="AK147" s="112" t="str">
        <f t="shared" si="5"/>
        <v/>
      </c>
      <c r="AL147" s="236" t="str">
        <f t="shared" si="6"/>
        <v/>
      </c>
      <c r="AM147" s="236"/>
    </row>
    <row r="148" spans="1:39" s="112" customFormat="1" ht="30" customHeight="1" thickBot="1" x14ac:dyDescent="0.45">
      <c r="A148" s="37">
        <v>135</v>
      </c>
      <c r="B148" s="104" t="str">
        <f>IF('（別紙2-5）5月1日～5月31日'!B148="","",'（別紙2-5）5月1日～5月31日'!B148)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-5）5月1日～5月31日'!D148:AH148,'（別紙2-6）6月1日～6月30日'!D148:AG148,'（別紙2-7）7月1日～7月31日'!D148:AH148,'（別紙2-8）8月1日～8月31日'!D148:AH148,'（別紙2-9）9月1日～9月30日'!D148:AG148,'（別紙2-7）10月1日～10月31日'!D148:AH148)</f>
        <v>0</v>
      </c>
      <c r="AK148" s="112" t="str">
        <f t="shared" si="5"/>
        <v/>
      </c>
      <c r="AL148" s="236" t="str">
        <f t="shared" si="6"/>
        <v/>
      </c>
      <c r="AM148" s="236"/>
    </row>
    <row r="149" spans="1:39" s="112" customFormat="1" ht="30" customHeight="1" x14ac:dyDescent="0.4">
      <c r="A149" s="64">
        <v>136</v>
      </c>
      <c r="B149" s="105" t="str">
        <f>IF('（別紙2-5）5月1日～5月31日'!B149="","",'（別紙2-5）5月1日～5月31日'!B149)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-5）5月1日～5月31日'!D149:AH149,'（別紙2-6）6月1日～6月30日'!D149:AG149,'（別紙2-7）7月1日～7月31日'!D149:AH149,'（別紙2-8）8月1日～8月31日'!D149:AH149,'（別紙2-9）9月1日～9月30日'!D149:AG149,'（別紙2-7）10月1日～10月31日'!D149:AH149)</f>
        <v>0</v>
      </c>
      <c r="AK149" s="112" t="str">
        <f t="shared" si="5"/>
        <v/>
      </c>
      <c r="AL149" s="236" t="str">
        <f t="shared" si="6"/>
        <v/>
      </c>
      <c r="AM149" s="236"/>
    </row>
    <row r="150" spans="1:39" s="112" customFormat="1" ht="30" customHeight="1" x14ac:dyDescent="0.4">
      <c r="A150" s="35">
        <v>137</v>
      </c>
      <c r="B150" s="103" t="str">
        <f>IF('（別紙2-5）5月1日～5月31日'!B150="","",'（別紙2-5）5月1日～5月31日'!B150)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-5）5月1日～5月31日'!D150:AH150,'（別紙2-6）6月1日～6月30日'!D150:AG150,'（別紙2-7）7月1日～7月31日'!D150:AH150,'（別紙2-8）8月1日～8月31日'!D150:AH150,'（別紙2-9）9月1日～9月30日'!D150:AG150,'（別紙2-7）10月1日～10月31日'!D150:AH150)</f>
        <v>0</v>
      </c>
      <c r="AK150" s="112" t="str">
        <f t="shared" si="5"/>
        <v/>
      </c>
      <c r="AL150" s="236" t="str">
        <f t="shared" si="6"/>
        <v/>
      </c>
      <c r="AM150" s="236"/>
    </row>
    <row r="151" spans="1:39" s="112" customFormat="1" ht="30" customHeight="1" x14ac:dyDescent="0.4">
      <c r="A151" s="35">
        <v>138</v>
      </c>
      <c r="B151" s="103" t="str">
        <f>IF('（別紙2-5）5月1日～5月31日'!B151="","",'（別紙2-5）5月1日～5月31日'!B151)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-5）5月1日～5月31日'!D151:AH151,'（別紙2-6）6月1日～6月30日'!D151:AG151,'（別紙2-7）7月1日～7月31日'!D151:AH151,'（別紙2-8）8月1日～8月31日'!D151:AH151,'（別紙2-9）9月1日～9月30日'!D151:AG151,'（別紙2-7）10月1日～10月31日'!D151:AH151)</f>
        <v>0</v>
      </c>
      <c r="AK151" s="112" t="str">
        <f t="shared" si="5"/>
        <v/>
      </c>
      <c r="AL151" s="236" t="str">
        <f t="shared" si="6"/>
        <v/>
      </c>
      <c r="AM151" s="236"/>
    </row>
    <row r="152" spans="1:39" s="112" customFormat="1" ht="30" customHeight="1" x14ac:dyDescent="0.4">
      <c r="A152" s="35">
        <v>139</v>
      </c>
      <c r="B152" s="103" t="str">
        <f>IF('（別紙2-5）5月1日～5月31日'!B152="","",'（別紙2-5）5月1日～5月31日'!B152)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-5）5月1日～5月31日'!D152:AH152,'（別紙2-6）6月1日～6月30日'!D152:AG152,'（別紙2-7）7月1日～7月31日'!D152:AH152,'（別紙2-8）8月1日～8月31日'!D152:AH152,'（別紙2-9）9月1日～9月30日'!D152:AG152,'（別紙2-7）10月1日～10月31日'!D152:AH152)</f>
        <v>0</v>
      </c>
      <c r="AK152" s="112" t="str">
        <f t="shared" si="5"/>
        <v/>
      </c>
      <c r="AL152" s="236" t="str">
        <f t="shared" si="6"/>
        <v/>
      </c>
      <c r="AM152" s="236"/>
    </row>
    <row r="153" spans="1:39" s="112" customFormat="1" ht="30" customHeight="1" thickBot="1" x14ac:dyDescent="0.45">
      <c r="A153" s="35">
        <v>140</v>
      </c>
      <c r="B153" s="104" t="str">
        <f>IF('（別紙2-5）5月1日～5月31日'!B153="","",'（別紙2-5）5月1日～5月31日'!B153)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-5）5月1日～5月31日'!D153:AH153,'（別紙2-6）6月1日～6月30日'!D153:AG153,'（別紙2-7）7月1日～7月31日'!D153:AH153,'（別紙2-8）8月1日～8月31日'!D153:AH153,'（別紙2-9）9月1日～9月30日'!D153:AG153,'（別紙2-7）10月1日～10月31日'!D153:AH153)</f>
        <v>0</v>
      </c>
      <c r="AK153" s="112" t="str">
        <f t="shared" si="5"/>
        <v/>
      </c>
      <c r="AL153" s="236" t="str">
        <f t="shared" si="6"/>
        <v/>
      </c>
      <c r="AM153" s="236"/>
    </row>
    <row r="154" spans="1:39" s="112" customFormat="1" ht="30" customHeight="1" x14ac:dyDescent="0.4">
      <c r="A154" s="71">
        <v>141</v>
      </c>
      <c r="B154" s="105" t="str">
        <f>IF('（別紙2-5）5月1日～5月31日'!B154="","",'（別紙2-5）5月1日～5月31日'!B154)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-5）5月1日～5月31日'!D154:AH154,'（別紙2-6）6月1日～6月30日'!D154:AG154,'（別紙2-7）7月1日～7月31日'!D154:AH154,'（別紙2-8）8月1日～8月31日'!D154:AH154,'（別紙2-9）9月1日～9月30日'!D154:AG154,'（別紙2-7）10月1日～10月31日'!D154:AH154)</f>
        <v>0</v>
      </c>
      <c r="AK154" s="112" t="str">
        <f t="shared" si="5"/>
        <v/>
      </c>
      <c r="AL154" s="236" t="str">
        <f t="shared" si="6"/>
        <v/>
      </c>
      <c r="AM154" s="236"/>
    </row>
    <row r="155" spans="1:39" s="112" customFormat="1" ht="30" customHeight="1" x14ac:dyDescent="0.4">
      <c r="A155" s="35">
        <v>142</v>
      </c>
      <c r="B155" s="103" t="str">
        <f>IF('（別紙2-5）5月1日～5月31日'!B155="","",'（別紙2-5）5月1日～5月31日'!B155)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-5）5月1日～5月31日'!D155:AH155,'（別紙2-6）6月1日～6月30日'!D155:AG155,'（別紙2-7）7月1日～7月31日'!D155:AH155,'（別紙2-8）8月1日～8月31日'!D155:AH155,'（別紙2-9）9月1日～9月30日'!D155:AG155,'（別紙2-7）10月1日～10月31日'!D155:AH155)</f>
        <v>0</v>
      </c>
      <c r="AK155" s="112" t="str">
        <f t="shared" si="5"/>
        <v/>
      </c>
      <c r="AL155" s="236" t="str">
        <f t="shared" si="6"/>
        <v/>
      </c>
      <c r="AM155" s="236"/>
    </row>
    <row r="156" spans="1:39" s="112" customFormat="1" ht="30" customHeight="1" x14ac:dyDescent="0.4">
      <c r="A156" s="35">
        <v>143</v>
      </c>
      <c r="B156" s="103" t="str">
        <f>IF('（別紙2-5）5月1日～5月31日'!B156="","",'（別紙2-5）5月1日～5月31日'!B156)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-5）5月1日～5月31日'!D156:AH156,'（別紙2-6）6月1日～6月30日'!D156:AG156,'（別紙2-7）7月1日～7月31日'!D156:AH156,'（別紙2-8）8月1日～8月31日'!D156:AH156,'（別紙2-9）9月1日～9月30日'!D156:AG156,'（別紙2-7）10月1日～10月31日'!D156:AH156)</f>
        <v>0</v>
      </c>
      <c r="AK156" s="112" t="str">
        <f t="shared" si="5"/>
        <v/>
      </c>
      <c r="AL156" s="236" t="str">
        <f t="shared" si="6"/>
        <v/>
      </c>
      <c r="AM156" s="236"/>
    </row>
    <row r="157" spans="1:39" s="112" customFormat="1" ht="30" customHeight="1" x14ac:dyDescent="0.4">
      <c r="A157" s="35">
        <v>144</v>
      </c>
      <c r="B157" s="103" t="str">
        <f>IF('（別紙2-5）5月1日～5月31日'!B157="","",'（別紙2-5）5月1日～5月31日'!B157)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-5）5月1日～5月31日'!D157:AH157,'（別紙2-6）6月1日～6月30日'!D157:AG157,'（別紙2-7）7月1日～7月31日'!D157:AH157,'（別紙2-8）8月1日～8月31日'!D157:AH157,'（別紙2-9）9月1日～9月30日'!D157:AG157,'（別紙2-7）10月1日～10月31日'!D157:AH157)</f>
        <v>0</v>
      </c>
      <c r="AK157" s="112" t="str">
        <f t="shared" si="5"/>
        <v/>
      </c>
      <c r="AL157" s="236" t="str">
        <f t="shared" si="6"/>
        <v/>
      </c>
      <c r="AM157" s="236"/>
    </row>
    <row r="158" spans="1:39" s="112" customFormat="1" ht="30" customHeight="1" thickBot="1" x14ac:dyDescent="0.45">
      <c r="A158" s="37">
        <v>145</v>
      </c>
      <c r="B158" s="106" t="str">
        <f>IF('（別紙2-5）5月1日～5月31日'!B158="","",'（別紙2-5）5月1日～5月31日'!B158)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-5）5月1日～5月31日'!D158:AH158,'（別紙2-6）6月1日～6月30日'!D158:AG158,'（別紙2-7）7月1日～7月31日'!D158:AH158,'（別紙2-8）8月1日～8月31日'!D158:AH158,'（別紙2-9）9月1日～9月30日'!D158:AG158,'（別紙2-7）10月1日～10月31日'!D158:AH158)</f>
        <v>0</v>
      </c>
      <c r="AK158" s="112" t="str">
        <f t="shared" si="5"/>
        <v/>
      </c>
      <c r="AL158" s="236" t="str">
        <f t="shared" si="6"/>
        <v/>
      </c>
      <c r="AM158" s="236"/>
    </row>
    <row r="159" spans="1:39" s="112" customFormat="1" ht="30" customHeight="1" x14ac:dyDescent="0.4">
      <c r="A159" s="71">
        <v>146</v>
      </c>
      <c r="B159" s="105" t="str">
        <f>IF('（別紙2-5）5月1日～5月31日'!B159="","",'（別紙2-5）5月1日～5月31日'!B159)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-5）5月1日～5月31日'!D159:AH159,'（別紙2-6）6月1日～6月30日'!D159:AG159,'（別紙2-7）7月1日～7月31日'!D159:AH159,'（別紙2-8）8月1日～8月31日'!D159:AH159,'（別紙2-9）9月1日～9月30日'!D159:AG159,'（別紙2-7）10月1日～10月31日'!D159:AH159)</f>
        <v>0</v>
      </c>
      <c r="AK159" s="112" t="str">
        <f t="shared" si="5"/>
        <v/>
      </c>
      <c r="AL159" s="236" t="str">
        <f t="shared" si="6"/>
        <v/>
      </c>
      <c r="AM159" s="236"/>
    </row>
    <row r="160" spans="1:39" s="112" customFormat="1" ht="30" customHeight="1" x14ac:dyDescent="0.4">
      <c r="A160" s="35">
        <v>147</v>
      </c>
      <c r="B160" s="103" t="str">
        <f>IF('（別紙2-5）5月1日～5月31日'!B160="","",'（別紙2-5）5月1日～5月31日'!B160)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-5）5月1日～5月31日'!D160:AH160,'（別紙2-6）6月1日～6月30日'!D160:AG160,'（別紙2-7）7月1日～7月31日'!D160:AH160,'（別紙2-8）8月1日～8月31日'!D160:AH160,'（別紙2-9）9月1日～9月30日'!D160:AG160,'（別紙2-7）10月1日～10月31日'!D160:AH160)</f>
        <v>0</v>
      </c>
      <c r="AK160" s="112" t="str">
        <f t="shared" si="5"/>
        <v/>
      </c>
      <c r="AL160" s="236" t="str">
        <f t="shared" si="6"/>
        <v/>
      </c>
      <c r="AM160" s="236"/>
    </row>
    <row r="161" spans="1:39" s="112" customFormat="1" ht="30" customHeight="1" x14ac:dyDescent="0.4">
      <c r="A161" s="35">
        <v>148</v>
      </c>
      <c r="B161" s="103" t="str">
        <f>IF('（別紙2-5）5月1日～5月31日'!B161="","",'（別紙2-5）5月1日～5月31日'!B161)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-5）5月1日～5月31日'!D161:AH161,'（別紙2-6）6月1日～6月30日'!D161:AG161,'（別紙2-7）7月1日～7月31日'!D161:AH161,'（別紙2-8）8月1日～8月31日'!D161:AH161,'（別紙2-9）9月1日～9月30日'!D161:AG161,'（別紙2-7）10月1日～10月31日'!D161:AH161)</f>
        <v>0</v>
      </c>
      <c r="AK161" s="112" t="str">
        <f t="shared" si="5"/>
        <v/>
      </c>
      <c r="AL161" s="236" t="str">
        <f t="shared" si="6"/>
        <v/>
      </c>
      <c r="AM161" s="236"/>
    </row>
    <row r="162" spans="1:39" s="112" customFormat="1" ht="30" customHeight="1" x14ac:dyDescent="0.4">
      <c r="A162" s="35">
        <v>149</v>
      </c>
      <c r="B162" s="103" t="str">
        <f>IF('（別紙2-5）5月1日～5月31日'!B162="","",'（別紙2-5）5月1日～5月31日'!B162)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-5）5月1日～5月31日'!D162:AH162,'（別紙2-6）6月1日～6月30日'!D162:AG162,'（別紙2-7）7月1日～7月31日'!D162:AH162,'（別紙2-8）8月1日～8月31日'!D162:AH162,'（別紙2-9）9月1日～9月30日'!D162:AG162,'（別紙2-7）10月1日～10月31日'!D162:AH162)</f>
        <v>0</v>
      </c>
      <c r="AK162" s="112" t="str">
        <f t="shared" si="5"/>
        <v/>
      </c>
      <c r="AL162" s="236" t="str">
        <f t="shared" si="6"/>
        <v/>
      </c>
      <c r="AM162" s="236"/>
    </row>
    <row r="163" spans="1:39" s="112" customFormat="1" ht="30" customHeight="1" thickBot="1" x14ac:dyDescent="0.45">
      <c r="A163" s="37">
        <v>150</v>
      </c>
      <c r="B163" s="107" t="str">
        <f>IF('（別紙2-5）5月1日～5月31日'!B163="","",'（別紙2-5）5月1日～5月31日'!B163)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-5）5月1日～5月31日'!D163:AH163,'（別紙2-6）6月1日～6月30日'!D163:AG163,'（別紙2-7）7月1日～7月31日'!D163:AH163,'（別紙2-8）8月1日～8月31日'!D163:AH163,'（別紙2-9）9月1日～9月30日'!D163:AG163,'（別紙2-7）10月1日～10月31日'!D163:AH163)</f>
        <v>0</v>
      </c>
      <c r="AK163" s="112" t="str">
        <f t="shared" si="5"/>
        <v/>
      </c>
      <c r="AL163" s="236" t="str">
        <f t="shared" si="6"/>
        <v/>
      </c>
    </row>
    <row r="164" spans="1:39"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row>
    <row r="166" spans="1:39"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61" priority="11">
      <formula>$AI$5&lt;&gt;""</formula>
    </cfRule>
  </conditionalFormatting>
  <conditionalFormatting sqref="U8:AI8">
    <cfRule type="expression" dxfId="60" priority="14">
      <formula>$AI$8&lt;&gt;""</formula>
    </cfRule>
  </conditionalFormatting>
  <conditionalFormatting sqref="AC6:AI6">
    <cfRule type="expression" dxfId="59" priority="12">
      <formula>$AI$6&lt;&gt;""</formula>
    </cfRule>
  </conditionalFormatting>
  <conditionalFormatting sqref="H6:O6">
    <cfRule type="expression" dxfId="58" priority="10">
      <formula>$H$6&lt;&gt;""</formula>
    </cfRule>
  </conditionalFormatting>
  <conditionalFormatting sqref="V7:AI7">
    <cfRule type="expression" dxfId="57" priority="13">
      <formula>$AI$7&lt;&gt;""</formula>
    </cfRule>
  </conditionalFormatting>
  <conditionalFormatting sqref="D14:AH163">
    <cfRule type="cellIs" dxfId="56" priority="128" operator="equal">
      <formula>1</formula>
    </cfRule>
  </conditionalFormatting>
  <dataValidations count="4">
    <dataValidation type="list" allowBlank="1" showInputMessage="1" showErrorMessage="1" sqref="C14:C163" xr:uid="{00000000-0002-0000-0700-000000000000}">
      <formula1>"○"</formula1>
    </dataValidation>
    <dataValidation allowBlank="1" showInputMessage="1" showErrorMessage="1" promptTitle="利用者名は別紙2-1に記入してください。" prompt="記入内容が自動反映されます。" sqref="B14:B163" xr:uid="{00000000-0002-0000-0700-000001000000}"/>
    <dataValidation allowBlank="1" showInputMessage="1" showErrorMessage="1" promptTitle="別紙1より施設種別を選択してください。" prompt="選択内容が自動で反映されます。" sqref="H5:R5" xr:uid="{00000000-0002-0000-0700-000002000000}"/>
    <dataValidation type="whole" operator="equal" allowBlank="1" showInputMessage="1" showErrorMessage="1" error="施設内療養を行った利用者ごとに、療養をした日に「１」を記載（発症日から最大15日間のみ）してください。" sqref="D14:AH163" xr:uid="{00000000-0002-0000-0700-000003000000}">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511A70AC-9493-4564-AD33-C9ABEF682BE2}">
            <xm:f>集計シート!$W14="×"</xm:f>
            <x14:dxf>
              <fill>
                <patternFill>
                  <bgColor rgb="FFFF0000"/>
                </patternFill>
              </fill>
            </x14:dxf>
          </x14:cfRule>
          <x14:cfRule type="expression" priority="5" id="{B5F146F6-0155-49FA-A9E6-F80E82D0EC20}">
            <xm:f>集計シート!$V14="×"</xm:f>
            <x14:dxf>
              <fill>
                <patternFill>
                  <bgColor rgb="FFFF0000"/>
                </patternFill>
              </fill>
            </x14:dxf>
          </x14:cfRule>
          <x14:cfRule type="expression" priority="6" id="{FA10783B-8CFC-4738-8A9B-DE8CFA111A5C}">
            <xm:f>集計シート!$U14="×"</xm:f>
            <x14:dxf>
              <fill>
                <patternFill>
                  <bgColor rgb="FFFF0000"/>
                </patternFill>
              </fill>
            </x14:dxf>
          </x14:cfRule>
          <xm:sqref>D14:AH163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S170"/>
  <sheetViews>
    <sheetView view="pageBreakPreview" zoomScale="70" zoomScaleNormal="60" zoomScaleSheetLayoutView="70" workbookViewId="0">
      <selection activeCell="D14" sqref="D14"/>
    </sheetView>
  </sheetViews>
  <sheetFormatPr defaultRowHeight="15.75" x14ac:dyDescent="0.25"/>
  <cols>
    <col min="1" max="1" width="5" style="22" customWidth="1"/>
    <col min="2" max="2" width="31.125" style="22" customWidth="1"/>
    <col min="3" max="3" width="8.75" style="22" customWidth="1"/>
    <col min="4" max="33" width="5" style="111" customWidth="1"/>
    <col min="34" max="34" width="5" style="30" customWidth="1"/>
    <col min="35" max="35" width="3.75" style="111" bestFit="1" customWidth="1"/>
    <col min="36" max="38" width="17.625" style="111" hidden="1" customWidth="1"/>
    <col min="39" max="39" width="9" style="111" hidden="1" customWidth="1"/>
    <col min="40" max="45" width="9" style="111" customWidth="1"/>
    <col min="46" max="16384" width="9" style="111"/>
  </cols>
  <sheetData>
    <row r="1" spans="1:45" ht="29.25" customHeight="1" thickBot="1" x14ac:dyDescent="0.3">
      <c r="AH1" s="23" t="s">
        <v>152</v>
      </c>
    </row>
    <row r="2" spans="1:45"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row>
    <row r="3" spans="1:45"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78"/>
      <c r="AJ3" s="111" t="s">
        <v>2</v>
      </c>
    </row>
    <row r="4" spans="1:45"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78"/>
      <c r="AJ4" s="111" t="s">
        <v>4</v>
      </c>
      <c r="AL4" s="111">
        <v>500</v>
      </c>
      <c r="AM4" s="111">
        <v>5</v>
      </c>
    </row>
    <row r="5" spans="1:45"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372"/>
      <c r="S5" s="25" t="s">
        <v>60</v>
      </c>
      <c r="T5" s="25"/>
      <c r="U5" s="25"/>
      <c r="V5" s="25"/>
      <c r="W5" s="25"/>
      <c r="X5" s="25"/>
      <c r="Y5" s="25"/>
      <c r="Z5" s="25"/>
      <c r="AA5" s="25"/>
      <c r="AB5" s="25"/>
      <c r="AC5" s="25"/>
      <c r="AD5" s="25"/>
      <c r="AE5" s="25"/>
      <c r="AF5" s="25"/>
      <c r="AG5" s="25"/>
      <c r="AH5" s="77" t="str">
        <f>IF(COUNTIF(集計シート!$X$14:$X$163,"×")&gt;0,"利用者名は別紙2-2に入力してください。","")</f>
        <v/>
      </c>
      <c r="AJ5" s="111" t="s">
        <v>12</v>
      </c>
      <c r="AL5" s="111">
        <v>200</v>
      </c>
      <c r="AM5" s="111">
        <v>2</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3" t="str">
        <f>IF(COUNTIF(集計シート!$U$14:$U$163,"×")&gt;0,"療養日数は15日以内になるようにしてください。","")</f>
        <v/>
      </c>
    </row>
    <row r="7" spans="1:45" ht="30" customHeight="1" thickBot="1" x14ac:dyDescent="0.3">
      <c r="C7" s="444" t="s">
        <v>5</v>
      </c>
      <c r="D7" s="445"/>
      <c r="E7" s="446" t="s">
        <v>6</v>
      </c>
      <c r="F7" s="447"/>
      <c r="G7" s="447"/>
      <c r="H7" s="448" t="str">
        <f>IF(H5=AJ4,AL4,IF(H5=AJ5,AL5,""))</f>
        <v/>
      </c>
      <c r="I7" s="448"/>
      <c r="J7" s="449" t="s">
        <v>7</v>
      </c>
      <c r="K7" s="450"/>
      <c r="L7" s="451" t="s">
        <v>8</v>
      </c>
      <c r="M7" s="452"/>
      <c r="N7" s="452"/>
      <c r="O7" s="79" t="str">
        <f>IF(H5="大規模施設等（定員30人以上）",AM4,IF(H5="小規模施設等（定員29人以下）",AM5,""))</f>
        <v/>
      </c>
      <c r="P7" s="80" t="s">
        <v>9</v>
      </c>
      <c r="Q7" s="449" t="s">
        <v>10</v>
      </c>
      <c r="R7" s="450"/>
      <c r="T7" s="25"/>
      <c r="AH7" s="120" t="str">
        <f>IF(COUNTIF(集計シート!$V$14:$V$163,"×")&gt;0,"別紙1の4の要件を満たしていない場合は、療養日数が10日以内になるようにしてください。","")</f>
        <v/>
      </c>
      <c r="AJ7" s="187" t="s">
        <v>104</v>
      </c>
      <c r="AK7" s="191" t="s">
        <v>105</v>
      </c>
      <c r="AL7" s="192" t="s">
        <v>106</v>
      </c>
    </row>
    <row r="8" spans="1:45"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4" t="str">
        <f>IF(COUNTIF(集計シート!$W$14:$W$163,"×")&gt;0,"無症状者（検体採取日が令和5年1月1日以降）の療養日数は7日以内になるようにしてください。","")</f>
        <v/>
      </c>
      <c r="AJ8" s="190">
        <f>AH164</f>
        <v>0</v>
      </c>
      <c r="AK8" s="190" t="str">
        <f>IF(H5=AJ4,AH165,IF(H5=AJ5,AH166,"規模を選択してください"))</f>
        <v>規模を選択してください</v>
      </c>
      <c r="AL8" s="190">
        <f>AH167</f>
        <v>0</v>
      </c>
    </row>
    <row r="9" spans="1:45"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row>
    <row r="10" spans="1:45" s="112" customFormat="1" ht="30" customHeight="1" x14ac:dyDescent="0.4">
      <c r="A10" s="41"/>
      <c r="B10" s="42"/>
      <c r="C10" s="43" t="s">
        <v>15</v>
      </c>
      <c r="D10" s="44">
        <v>11</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97"/>
      <c r="AH10" s="453" t="s">
        <v>16</v>
      </c>
    </row>
    <row r="11" spans="1:45"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98">
        <v>30</v>
      </c>
      <c r="AH11" s="454"/>
      <c r="AK11" s="236"/>
      <c r="AL11" s="236"/>
    </row>
    <row r="12" spans="1:45"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J12" s="112" t="s">
        <v>107</v>
      </c>
      <c r="AK12" s="236" t="s">
        <v>109</v>
      </c>
      <c r="AL12" s="236"/>
    </row>
    <row r="13" spans="1:45"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58">
        <f t="shared" si="0"/>
        <v>0</v>
      </c>
      <c r="AH13" s="59">
        <f>SUM(D13:AG13)</f>
        <v>0</v>
      </c>
      <c r="AI13" s="112"/>
      <c r="AJ13" s="112">
        <f>MIN(AJ14:AJ163)</f>
        <v>0</v>
      </c>
      <c r="AK13" s="236">
        <f>MAX(AK14:AK163)</f>
        <v>0</v>
      </c>
      <c r="AL13" s="236"/>
      <c r="AM13" s="112"/>
      <c r="AN13" s="112"/>
      <c r="AO13" s="112"/>
      <c r="AP13" s="112"/>
      <c r="AQ13" s="112"/>
      <c r="AR13" s="112"/>
      <c r="AS13" s="112"/>
    </row>
    <row r="14" spans="1:45" s="112" customFormat="1" ht="30" customHeight="1" thickTop="1" x14ac:dyDescent="0.4">
      <c r="A14" s="60">
        <v>1</v>
      </c>
      <c r="B14" s="103" t="str">
        <f>IF('（別紙2-5）5月1日～5月31日'!B14="","",'（別紙2-5）5月1日～5月31日'!B14)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95"/>
      <c r="AH14" s="152">
        <f>SUM('（別紙2-1）4月1日～4月30日'!D14:AG14,'（別紙2-5）5月1日～5月31日'!D14:AH14,'（別紙2-6）6月1日～6月30日'!D14:AG14,'（別紙2-7）7月1日～7月31日'!D14:AH14,'（別紙2-8）8月1日～8月31日'!D14:AH14,'（別紙2-9）9月1日～9月30日'!D14:AG14,'（別紙2-7）10月1日～10月31日'!D14:AH14,'（別紙2-8）11月1日～11月30日'!D14:AG14)</f>
        <v>0</v>
      </c>
      <c r="AJ14" s="112" t="str">
        <f>IFERROR(MATCH(0,INDEX(0/($D14:$AG14&lt;&gt;""),),0),"")</f>
        <v/>
      </c>
      <c r="AK14" s="236" t="str">
        <f>IFERROR(MATCH(MAX($D14:$AG14)+1,$D14:$AG14,1),"")</f>
        <v/>
      </c>
      <c r="AL14" s="236"/>
    </row>
    <row r="15" spans="1:45" s="112" customFormat="1" ht="30" customHeight="1" x14ac:dyDescent="0.4">
      <c r="A15" s="33">
        <v>2</v>
      </c>
      <c r="B15" s="103" t="str">
        <f>IF('（別紙2-5）5月1日～5月31日'!B15="","",'（別紙2-5）5月1日～5月31日'!B15)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94"/>
      <c r="AH15" s="34">
        <f>SUM('（別紙2-1）4月1日～4月30日'!D15:AG15,'（別紙2-5）5月1日～5月31日'!D15:AH15,'（別紙2-6）6月1日～6月30日'!D15:AG15,'（別紙2-7）7月1日～7月31日'!D15:AH15,'（別紙2-8）8月1日～8月31日'!D15:AH15,'（別紙2-9）9月1日～9月30日'!D15:AG15,'（別紙2-7）10月1日～10月31日'!D15:AH15,'（別紙2-8）11月1日～11月30日'!D15:AG15)</f>
        <v>0</v>
      </c>
      <c r="AJ15" s="112" t="str">
        <f t="shared" ref="AJ15:AJ78" si="1">IFERROR(MATCH(0,INDEX(0/($D15:$AG15&lt;&gt;""),),0),"")</f>
        <v/>
      </c>
      <c r="AK15" s="236" t="str">
        <f t="shared" ref="AK15:AK78" si="2">IFERROR(MATCH(MAX($D15:$AG15)+1,$D15:$AG15,1),"")</f>
        <v/>
      </c>
      <c r="AL15" s="236"/>
    </row>
    <row r="16" spans="1:45" s="112" customFormat="1" ht="30" customHeight="1" x14ac:dyDescent="0.4">
      <c r="A16" s="33">
        <v>3</v>
      </c>
      <c r="B16" s="103" t="str">
        <f>IF('（別紙2-5）5月1日～5月31日'!B16="","",'（別紙2-5）5月1日～5月31日'!B16)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94"/>
      <c r="AH16" s="34">
        <f>SUM('（別紙2-1）4月1日～4月30日'!D16:AG16,'（別紙2-5）5月1日～5月31日'!D16:AH16,'（別紙2-6）6月1日～6月30日'!D16:AG16,'（別紙2-7）7月1日～7月31日'!D16:AH16,'（別紙2-8）8月1日～8月31日'!D16:AH16,'（別紙2-9）9月1日～9月30日'!D16:AG16,'（別紙2-7）10月1日～10月31日'!D16:AH16,'（別紙2-8）11月1日～11月30日'!D16:AG16)</f>
        <v>0</v>
      </c>
      <c r="AJ16" s="112" t="str">
        <f t="shared" si="1"/>
        <v/>
      </c>
      <c r="AK16" s="236" t="str">
        <f t="shared" si="2"/>
        <v/>
      </c>
      <c r="AL16" s="236"/>
    </row>
    <row r="17" spans="1:38" s="112" customFormat="1" ht="30" customHeight="1" x14ac:dyDescent="0.4">
      <c r="A17" s="33">
        <v>4</v>
      </c>
      <c r="B17" s="103" t="str">
        <f>IF('（別紙2-5）5月1日～5月31日'!B17="","",'（別紙2-5）5月1日～5月31日'!B17)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94"/>
      <c r="AH17" s="34">
        <f>SUM('（別紙2-1）4月1日～4月30日'!D17:AG17,'（別紙2-5）5月1日～5月31日'!D17:AH17,'（別紙2-6）6月1日～6月30日'!D17:AG17,'（別紙2-7）7月1日～7月31日'!D17:AH17,'（別紙2-8）8月1日～8月31日'!D17:AH17,'（別紙2-9）9月1日～9月30日'!D17:AG17,'（別紙2-7）10月1日～10月31日'!D17:AH17,'（別紙2-8）11月1日～11月30日'!D17:AG17)</f>
        <v>0</v>
      </c>
      <c r="AJ17" s="112" t="str">
        <f t="shared" si="1"/>
        <v/>
      </c>
      <c r="AK17" s="236" t="str">
        <f t="shared" si="2"/>
        <v/>
      </c>
      <c r="AL17" s="236"/>
    </row>
    <row r="18" spans="1:38" s="112" customFormat="1" ht="30" customHeight="1" thickBot="1" x14ac:dyDescent="0.45">
      <c r="A18" s="37">
        <v>5</v>
      </c>
      <c r="B18" s="104" t="str">
        <f>IF('（別紙2-5）5月1日～5月31日'!B18="","",'（別紙2-5）5月1日～5月31日'!B18)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93"/>
      <c r="AH18" s="38">
        <f>SUM('（別紙2-1）4月1日～4月30日'!D18:AG18,'（別紙2-5）5月1日～5月31日'!D18:AH18,'（別紙2-6）6月1日～6月30日'!D18:AG18,'（別紙2-7）7月1日～7月31日'!D18:AH18,'（別紙2-8）8月1日～8月31日'!D18:AH18,'（別紙2-9）9月1日～9月30日'!D18:AG18,'（別紙2-7）10月1日～10月31日'!D18:AH18,'（別紙2-8）11月1日～11月30日'!D18:AG18)</f>
        <v>0</v>
      </c>
      <c r="AJ18" s="112" t="str">
        <f t="shared" si="1"/>
        <v/>
      </c>
      <c r="AK18" s="236" t="str">
        <f t="shared" si="2"/>
        <v/>
      </c>
      <c r="AL18" s="236"/>
    </row>
    <row r="19" spans="1:38" s="112" customFormat="1" ht="30" customHeight="1" x14ac:dyDescent="0.4">
      <c r="A19" s="60">
        <v>6</v>
      </c>
      <c r="B19" s="105" t="str">
        <f>IF('（別紙2-5）5月1日～5月31日'!B19="","",'（別紙2-5）5月1日～5月31日'!B19)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95"/>
      <c r="AH19" s="62">
        <f>SUM('（別紙2-1）4月1日～4月30日'!D19:AG19,'（別紙2-5）5月1日～5月31日'!D19:AH19,'（別紙2-6）6月1日～6月30日'!D19:AG19,'（別紙2-7）7月1日～7月31日'!D19:AH19,'（別紙2-8）8月1日～8月31日'!D19:AH19,'（別紙2-9）9月1日～9月30日'!D19:AG19,'（別紙2-7）10月1日～10月31日'!D19:AH19,'（別紙2-8）11月1日～11月30日'!D19:AG19)</f>
        <v>0</v>
      </c>
      <c r="AJ19" s="112" t="str">
        <f t="shared" si="1"/>
        <v/>
      </c>
      <c r="AK19" s="236" t="str">
        <f t="shared" si="2"/>
        <v/>
      </c>
      <c r="AL19" s="236"/>
    </row>
    <row r="20" spans="1:38" s="112" customFormat="1" ht="30" customHeight="1" x14ac:dyDescent="0.4">
      <c r="A20" s="33">
        <v>7</v>
      </c>
      <c r="B20" s="103" t="str">
        <f>IF('（別紙2-5）5月1日～5月31日'!B20="","",'（別紙2-5）5月1日～5月31日'!B20)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94"/>
      <c r="AH20" s="34">
        <f>SUM('（別紙2-1）4月1日～4月30日'!D20:AG20,'（別紙2-5）5月1日～5月31日'!D20:AH20,'（別紙2-6）6月1日～6月30日'!D20:AG20,'（別紙2-7）7月1日～7月31日'!D20:AH20,'（別紙2-8）8月1日～8月31日'!D20:AH20,'（別紙2-9）9月1日～9月30日'!D20:AG20,'（別紙2-7）10月1日～10月31日'!D20:AH20,'（別紙2-8）11月1日～11月30日'!D20:AG20)</f>
        <v>0</v>
      </c>
      <c r="AJ20" s="112" t="str">
        <f t="shared" si="1"/>
        <v/>
      </c>
      <c r="AK20" s="236" t="str">
        <f t="shared" si="2"/>
        <v/>
      </c>
      <c r="AL20" s="236"/>
    </row>
    <row r="21" spans="1:38" s="112" customFormat="1" ht="30" customHeight="1" x14ac:dyDescent="0.4">
      <c r="A21" s="33">
        <v>8</v>
      </c>
      <c r="B21" s="103" t="str">
        <f>IF('（別紙2-5）5月1日～5月31日'!B21="","",'（別紙2-5）5月1日～5月31日'!B21)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94"/>
      <c r="AH21" s="34">
        <f>SUM('（別紙2-1）4月1日～4月30日'!D21:AG21,'（別紙2-5）5月1日～5月31日'!D21:AH21,'（別紙2-6）6月1日～6月30日'!D21:AG21,'（別紙2-7）7月1日～7月31日'!D21:AH21,'（別紙2-8）8月1日～8月31日'!D21:AH21,'（別紙2-9）9月1日～9月30日'!D21:AG21,'（別紙2-7）10月1日～10月31日'!D21:AH21,'（別紙2-8）11月1日～11月30日'!D21:AG21)</f>
        <v>0</v>
      </c>
      <c r="AJ21" s="112" t="str">
        <f t="shared" si="1"/>
        <v/>
      </c>
      <c r="AK21" s="236" t="str">
        <f t="shared" si="2"/>
        <v/>
      </c>
      <c r="AL21" s="236"/>
    </row>
    <row r="22" spans="1:38" s="112" customFormat="1" ht="30" customHeight="1" x14ac:dyDescent="0.4">
      <c r="A22" s="33">
        <v>9</v>
      </c>
      <c r="B22" s="103" t="str">
        <f>IF('（別紙2-5）5月1日～5月31日'!B22="","",'（別紙2-5）5月1日～5月31日'!B22)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94"/>
      <c r="AH22" s="34">
        <f>SUM('（別紙2-1）4月1日～4月30日'!D22:AG22,'（別紙2-5）5月1日～5月31日'!D22:AH22,'（別紙2-6）6月1日～6月30日'!D22:AG22,'（別紙2-7）7月1日～7月31日'!D22:AH22,'（別紙2-8）8月1日～8月31日'!D22:AH22,'（別紙2-9）9月1日～9月30日'!D22:AG22,'（別紙2-7）10月1日～10月31日'!D22:AH22,'（別紙2-8）11月1日～11月30日'!D22:AG22)</f>
        <v>0</v>
      </c>
      <c r="AJ22" s="112" t="str">
        <f t="shared" si="1"/>
        <v/>
      </c>
      <c r="AK22" s="236" t="str">
        <f t="shared" si="2"/>
        <v/>
      </c>
      <c r="AL22" s="236"/>
    </row>
    <row r="23" spans="1:38" s="112" customFormat="1" ht="30" customHeight="1" thickBot="1" x14ac:dyDescent="0.45">
      <c r="A23" s="37">
        <v>10</v>
      </c>
      <c r="B23" s="104" t="str">
        <f>IF('（別紙2-5）5月1日～5月31日'!B23="","",'（別紙2-5）5月1日～5月31日'!B23)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93"/>
      <c r="AH23" s="38">
        <f>SUM('（別紙2-1）4月1日～4月30日'!D23:AG23,'（別紙2-5）5月1日～5月31日'!D23:AH23,'（別紙2-6）6月1日～6月30日'!D23:AG23,'（別紙2-7）7月1日～7月31日'!D23:AH23,'（別紙2-8）8月1日～8月31日'!D23:AH23,'（別紙2-9）9月1日～9月30日'!D23:AG23,'（別紙2-7）10月1日～10月31日'!D23:AH23,'（別紙2-8）11月1日～11月30日'!D23:AG23)</f>
        <v>0</v>
      </c>
      <c r="AJ23" s="112" t="str">
        <f t="shared" si="1"/>
        <v/>
      </c>
      <c r="AK23" s="236" t="str">
        <f t="shared" si="2"/>
        <v/>
      </c>
      <c r="AL23" s="236"/>
    </row>
    <row r="24" spans="1:38" s="112" customFormat="1" ht="30" customHeight="1" x14ac:dyDescent="0.4">
      <c r="A24" s="60">
        <v>11</v>
      </c>
      <c r="B24" s="105" t="str">
        <f>IF('（別紙2-5）5月1日～5月31日'!B24="","",'（別紙2-5）5月1日～5月31日'!B24)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95"/>
      <c r="AH24" s="62">
        <f>SUM('（別紙2-1）4月1日～4月30日'!D24:AG24,'（別紙2-5）5月1日～5月31日'!D24:AH24,'（別紙2-6）6月1日～6月30日'!D24:AG24,'（別紙2-7）7月1日～7月31日'!D24:AH24,'（別紙2-8）8月1日～8月31日'!D24:AH24,'（別紙2-9）9月1日～9月30日'!D24:AG24,'（別紙2-7）10月1日～10月31日'!D24:AH24,'（別紙2-8）11月1日～11月30日'!D24:AG24)</f>
        <v>0</v>
      </c>
      <c r="AJ24" s="112" t="str">
        <f t="shared" si="1"/>
        <v/>
      </c>
      <c r="AK24" s="236" t="str">
        <f t="shared" si="2"/>
        <v/>
      </c>
      <c r="AL24" s="236"/>
    </row>
    <row r="25" spans="1:38" s="112" customFormat="1" ht="30" customHeight="1" x14ac:dyDescent="0.4">
      <c r="A25" s="33">
        <v>12</v>
      </c>
      <c r="B25" s="103" t="str">
        <f>IF('（別紙2-5）5月1日～5月31日'!B25="","",'（別紙2-5）5月1日～5月31日'!B25)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94"/>
      <c r="AH25" s="34">
        <f>SUM('（別紙2-1）4月1日～4月30日'!D25:AG25,'（別紙2-5）5月1日～5月31日'!D25:AH25,'（別紙2-6）6月1日～6月30日'!D25:AG25,'（別紙2-7）7月1日～7月31日'!D25:AH25,'（別紙2-8）8月1日～8月31日'!D25:AH25,'（別紙2-9）9月1日～9月30日'!D25:AG25,'（別紙2-7）10月1日～10月31日'!D25:AH25,'（別紙2-8）11月1日～11月30日'!D25:AG25)</f>
        <v>0</v>
      </c>
      <c r="AJ25" s="112" t="str">
        <f t="shared" si="1"/>
        <v/>
      </c>
      <c r="AK25" s="236" t="str">
        <f t="shared" si="2"/>
        <v/>
      </c>
      <c r="AL25" s="236"/>
    </row>
    <row r="26" spans="1:38" s="112" customFormat="1" ht="30" customHeight="1" x14ac:dyDescent="0.4">
      <c r="A26" s="33">
        <v>13</v>
      </c>
      <c r="B26" s="103" t="str">
        <f>IF('（別紙2-5）5月1日～5月31日'!B26="","",'（別紙2-5）5月1日～5月31日'!B26)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94"/>
      <c r="AH26" s="34">
        <f>SUM('（別紙2-1）4月1日～4月30日'!D26:AG26,'（別紙2-5）5月1日～5月31日'!D26:AH26,'（別紙2-6）6月1日～6月30日'!D26:AG26,'（別紙2-7）7月1日～7月31日'!D26:AH26,'（別紙2-8）8月1日～8月31日'!D26:AH26,'（別紙2-9）9月1日～9月30日'!D26:AG26,'（別紙2-7）10月1日～10月31日'!D26:AH26,'（別紙2-8）11月1日～11月30日'!D26:AG26)</f>
        <v>0</v>
      </c>
      <c r="AJ26" s="112" t="str">
        <f t="shared" si="1"/>
        <v/>
      </c>
      <c r="AK26" s="236" t="str">
        <f t="shared" si="2"/>
        <v/>
      </c>
      <c r="AL26" s="236"/>
    </row>
    <row r="27" spans="1:38" s="112" customFormat="1" ht="30" customHeight="1" x14ac:dyDescent="0.4">
      <c r="A27" s="33">
        <v>14</v>
      </c>
      <c r="B27" s="103" t="str">
        <f>IF('（別紙2-5）5月1日～5月31日'!B27="","",'（別紙2-5）5月1日～5月31日'!B27)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94"/>
      <c r="AH27" s="34">
        <f>SUM('（別紙2-1）4月1日～4月30日'!D27:AG27,'（別紙2-5）5月1日～5月31日'!D27:AH27,'（別紙2-6）6月1日～6月30日'!D27:AG27,'（別紙2-7）7月1日～7月31日'!D27:AH27,'（別紙2-8）8月1日～8月31日'!D27:AH27,'（別紙2-9）9月1日～9月30日'!D27:AG27,'（別紙2-7）10月1日～10月31日'!D27:AH27,'（別紙2-8）11月1日～11月30日'!D27:AG27)</f>
        <v>0</v>
      </c>
      <c r="AJ27" s="112" t="str">
        <f t="shared" si="1"/>
        <v/>
      </c>
      <c r="AK27" s="236" t="str">
        <f t="shared" si="2"/>
        <v/>
      </c>
      <c r="AL27" s="236"/>
    </row>
    <row r="28" spans="1:38" s="112" customFormat="1" ht="30" customHeight="1" thickBot="1" x14ac:dyDescent="0.45">
      <c r="A28" s="37">
        <v>15</v>
      </c>
      <c r="B28" s="104" t="str">
        <f>IF('（別紙2-5）5月1日～5月31日'!B28="","",'（別紙2-5）5月1日～5月31日'!B28)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93"/>
      <c r="AH28" s="38">
        <f>SUM('（別紙2-1）4月1日～4月30日'!D28:AG28,'（別紙2-5）5月1日～5月31日'!D28:AH28,'（別紙2-6）6月1日～6月30日'!D28:AG28,'（別紙2-7）7月1日～7月31日'!D28:AH28,'（別紙2-8）8月1日～8月31日'!D28:AH28,'（別紙2-9）9月1日～9月30日'!D28:AG28,'（別紙2-7）10月1日～10月31日'!D28:AH28,'（別紙2-8）11月1日～11月30日'!D28:AG28)</f>
        <v>0</v>
      </c>
      <c r="AJ28" s="112" t="str">
        <f t="shared" si="1"/>
        <v/>
      </c>
      <c r="AK28" s="236" t="str">
        <f t="shared" si="2"/>
        <v/>
      </c>
      <c r="AL28" s="236"/>
    </row>
    <row r="29" spans="1:38" s="112" customFormat="1" ht="30" customHeight="1" x14ac:dyDescent="0.4">
      <c r="A29" s="60">
        <v>16</v>
      </c>
      <c r="B29" s="105" t="str">
        <f>IF('（別紙2-5）5月1日～5月31日'!B29="","",'（別紙2-5）5月1日～5月31日'!B29)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95"/>
      <c r="AH29" s="62">
        <f>SUM('（別紙2-1）4月1日～4月30日'!D29:AG29,'（別紙2-5）5月1日～5月31日'!D29:AH29,'（別紙2-6）6月1日～6月30日'!D29:AG29,'（別紙2-7）7月1日～7月31日'!D29:AH29,'（別紙2-8）8月1日～8月31日'!D29:AH29,'（別紙2-9）9月1日～9月30日'!D29:AG29,'（別紙2-7）10月1日～10月31日'!D29:AH29,'（別紙2-8）11月1日～11月30日'!D29:AG29)</f>
        <v>0</v>
      </c>
      <c r="AJ29" s="112" t="str">
        <f t="shared" si="1"/>
        <v/>
      </c>
      <c r="AK29" s="236" t="str">
        <f t="shared" si="2"/>
        <v/>
      </c>
      <c r="AL29" s="236"/>
    </row>
    <row r="30" spans="1:38" s="112" customFormat="1" ht="30" customHeight="1" x14ac:dyDescent="0.4">
      <c r="A30" s="33">
        <v>17</v>
      </c>
      <c r="B30" s="103" t="str">
        <f>IF('（別紙2-5）5月1日～5月31日'!B30="","",'（別紙2-5）5月1日～5月31日'!B30)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94"/>
      <c r="AH30" s="34">
        <f>SUM('（別紙2-1）4月1日～4月30日'!D30:AG30,'（別紙2-5）5月1日～5月31日'!D30:AH30,'（別紙2-6）6月1日～6月30日'!D30:AG30,'（別紙2-7）7月1日～7月31日'!D30:AH30,'（別紙2-8）8月1日～8月31日'!D30:AH30,'（別紙2-9）9月1日～9月30日'!D30:AG30,'（別紙2-7）10月1日～10月31日'!D30:AH30,'（別紙2-8）11月1日～11月30日'!D30:AG30)</f>
        <v>0</v>
      </c>
      <c r="AJ30" s="112" t="str">
        <f t="shared" si="1"/>
        <v/>
      </c>
      <c r="AK30" s="236" t="str">
        <f t="shared" si="2"/>
        <v/>
      </c>
      <c r="AL30" s="236"/>
    </row>
    <row r="31" spans="1:38" s="112" customFormat="1" ht="30" customHeight="1" x14ac:dyDescent="0.4">
      <c r="A31" s="33">
        <v>18</v>
      </c>
      <c r="B31" s="103" t="str">
        <f>IF('（別紙2-5）5月1日～5月31日'!B31="","",'（別紙2-5）5月1日～5月31日'!B31)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94"/>
      <c r="AH31" s="34">
        <f>SUM('（別紙2-1）4月1日～4月30日'!D31:AG31,'（別紙2-5）5月1日～5月31日'!D31:AH31,'（別紙2-6）6月1日～6月30日'!D31:AG31,'（別紙2-7）7月1日～7月31日'!D31:AH31,'（別紙2-8）8月1日～8月31日'!D31:AH31,'（別紙2-9）9月1日～9月30日'!D31:AG31,'（別紙2-7）10月1日～10月31日'!D31:AH31,'（別紙2-8）11月1日～11月30日'!D31:AG31)</f>
        <v>0</v>
      </c>
      <c r="AJ31" s="112" t="str">
        <f t="shared" si="1"/>
        <v/>
      </c>
      <c r="AK31" s="236" t="str">
        <f t="shared" si="2"/>
        <v/>
      </c>
      <c r="AL31" s="236"/>
    </row>
    <row r="32" spans="1:38" s="112" customFormat="1" ht="30" customHeight="1" x14ac:dyDescent="0.4">
      <c r="A32" s="33">
        <v>19</v>
      </c>
      <c r="B32" s="103" t="str">
        <f>IF('（別紙2-5）5月1日～5月31日'!B32="","",'（別紙2-5）5月1日～5月31日'!B32)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94"/>
      <c r="AH32" s="34">
        <f>SUM('（別紙2-1）4月1日～4月30日'!D32:AG32,'（別紙2-5）5月1日～5月31日'!D32:AH32,'（別紙2-6）6月1日～6月30日'!D32:AG32,'（別紙2-7）7月1日～7月31日'!D32:AH32,'（別紙2-8）8月1日～8月31日'!D32:AH32,'（別紙2-9）9月1日～9月30日'!D32:AG32,'（別紙2-7）10月1日～10月31日'!D32:AH32,'（別紙2-8）11月1日～11月30日'!D32:AG32)</f>
        <v>0</v>
      </c>
      <c r="AJ32" s="112" t="str">
        <f t="shared" si="1"/>
        <v/>
      </c>
      <c r="AK32" s="236" t="str">
        <f t="shared" si="2"/>
        <v/>
      </c>
      <c r="AL32" s="236"/>
    </row>
    <row r="33" spans="1:45" s="112" customFormat="1" ht="30" customHeight="1" thickBot="1" x14ac:dyDescent="0.45">
      <c r="A33" s="37">
        <v>20</v>
      </c>
      <c r="B33" s="104" t="str">
        <f>IF('（別紙2-5）5月1日～5月31日'!B33="","",'（別紙2-5）5月1日～5月31日'!B33)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93"/>
      <c r="AH33" s="38">
        <f>SUM('（別紙2-1）4月1日～4月30日'!D33:AG33,'（別紙2-5）5月1日～5月31日'!D33:AH33,'（別紙2-6）6月1日～6月30日'!D33:AG33,'（別紙2-7）7月1日～7月31日'!D33:AH33,'（別紙2-8）8月1日～8月31日'!D33:AH33,'（別紙2-9）9月1日～9月30日'!D33:AG33,'（別紙2-7）10月1日～10月31日'!D33:AH33,'（別紙2-8）11月1日～11月30日'!D33:AG33)</f>
        <v>0</v>
      </c>
      <c r="AJ33" s="112" t="str">
        <f t="shared" si="1"/>
        <v/>
      </c>
      <c r="AK33" s="236" t="str">
        <f t="shared" si="2"/>
        <v/>
      </c>
      <c r="AL33" s="236"/>
    </row>
    <row r="34" spans="1:45" s="112" customFormat="1" ht="30" customHeight="1" x14ac:dyDescent="0.4">
      <c r="A34" s="60">
        <v>21</v>
      </c>
      <c r="B34" s="105" t="str">
        <f>IF('（別紙2-5）5月1日～5月31日'!B34="","",'（別紙2-5）5月1日～5月31日'!B34)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95"/>
      <c r="AH34" s="62">
        <f>SUM('（別紙2-1）4月1日～4月30日'!D34:AG34,'（別紙2-5）5月1日～5月31日'!D34:AH34,'（別紙2-6）6月1日～6月30日'!D34:AG34,'（別紙2-7）7月1日～7月31日'!D34:AH34,'（別紙2-8）8月1日～8月31日'!D34:AH34,'（別紙2-9）9月1日～9月30日'!D34:AG34,'（別紙2-7）10月1日～10月31日'!D34:AH34,'（別紙2-8）11月1日～11月30日'!D34:AG34)</f>
        <v>0</v>
      </c>
      <c r="AJ34" s="112" t="str">
        <f t="shared" si="1"/>
        <v/>
      </c>
      <c r="AK34" s="236" t="str">
        <f t="shared" si="2"/>
        <v/>
      </c>
      <c r="AL34" s="236"/>
    </row>
    <row r="35" spans="1:45" s="112" customFormat="1" ht="30" customHeight="1" x14ac:dyDescent="0.4">
      <c r="A35" s="33">
        <v>22</v>
      </c>
      <c r="B35" s="103" t="str">
        <f>IF('（別紙2-5）5月1日～5月31日'!B35="","",'（別紙2-5）5月1日～5月31日'!B35)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94"/>
      <c r="AH35" s="34">
        <f>SUM('（別紙2-1）4月1日～4月30日'!D35:AG35,'（別紙2-5）5月1日～5月31日'!D35:AH35,'（別紙2-6）6月1日～6月30日'!D35:AG35,'（別紙2-7）7月1日～7月31日'!D35:AH35,'（別紙2-8）8月1日～8月31日'!D35:AH35,'（別紙2-9）9月1日～9月30日'!D35:AG35,'（別紙2-7）10月1日～10月31日'!D35:AH35,'（別紙2-8）11月1日～11月30日'!D35:AG35)</f>
        <v>0</v>
      </c>
      <c r="AJ35" s="112" t="str">
        <f t="shared" si="1"/>
        <v/>
      </c>
      <c r="AK35" s="236" t="str">
        <f t="shared" si="2"/>
        <v/>
      </c>
      <c r="AL35" s="236"/>
    </row>
    <row r="36" spans="1:45" s="112" customFormat="1" ht="30" customHeight="1" x14ac:dyDescent="0.4">
      <c r="A36" s="33">
        <v>23</v>
      </c>
      <c r="B36" s="103" t="str">
        <f>IF('（別紙2-5）5月1日～5月31日'!B36="","",'（別紙2-5）5月1日～5月31日'!B36)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94"/>
      <c r="AH36" s="34">
        <f>SUM('（別紙2-1）4月1日～4月30日'!D36:AG36,'（別紙2-5）5月1日～5月31日'!D36:AH36,'（別紙2-6）6月1日～6月30日'!D36:AG36,'（別紙2-7）7月1日～7月31日'!D36:AH36,'（別紙2-8）8月1日～8月31日'!D36:AH36,'（別紙2-9）9月1日～9月30日'!D36:AG36,'（別紙2-7）10月1日～10月31日'!D36:AH36,'（別紙2-8）11月1日～11月30日'!D36:AG36)</f>
        <v>0</v>
      </c>
      <c r="AJ36" s="112" t="str">
        <f t="shared" si="1"/>
        <v/>
      </c>
      <c r="AK36" s="236" t="str">
        <f t="shared" si="2"/>
        <v/>
      </c>
      <c r="AL36" s="236"/>
    </row>
    <row r="37" spans="1:45" s="112" customFormat="1" ht="30" customHeight="1" x14ac:dyDescent="0.4">
      <c r="A37" s="33">
        <v>24</v>
      </c>
      <c r="B37" s="103" t="str">
        <f>IF('（別紙2-5）5月1日～5月31日'!B37="","",'（別紙2-5）5月1日～5月31日'!B37)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94"/>
      <c r="AH37" s="34">
        <f>SUM('（別紙2-1）4月1日～4月30日'!D37:AG37,'（別紙2-5）5月1日～5月31日'!D37:AH37,'（別紙2-6）6月1日～6月30日'!D37:AG37,'（別紙2-7）7月1日～7月31日'!D37:AH37,'（別紙2-8）8月1日～8月31日'!D37:AH37,'（別紙2-9）9月1日～9月30日'!D37:AG37,'（別紙2-7）10月1日～10月31日'!D37:AH37,'（別紙2-8）11月1日～11月30日'!D37:AG37)</f>
        <v>0</v>
      </c>
      <c r="AJ37" s="112" t="str">
        <f t="shared" si="1"/>
        <v/>
      </c>
      <c r="AK37" s="236" t="str">
        <f t="shared" si="2"/>
        <v/>
      </c>
      <c r="AL37" s="236"/>
    </row>
    <row r="38" spans="1:45" ht="30" customHeight="1" thickBot="1" x14ac:dyDescent="0.3">
      <c r="A38" s="37">
        <v>25</v>
      </c>
      <c r="B38" s="104" t="str">
        <f>IF('（別紙2-5）5月1日～5月31日'!B38="","",'（別紙2-5）5月1日～5月31日'!B38)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93"/>
      <c r="AH38" s="38">
        <f>SUM('（別紙2-1）4月1日～4月30日'!D38:AG38,'（別紙2-5）5月1日～5月31日'!D38:AH38,'（別紙2-6）6月1日～6月30日'!D38:AG38,'（別紙2-7）7月1日～7月31日'!D38:AH38,'（別紙2-8）8月1日～8月31日'!D38:AH38,'（別紙2-9）9月1日～9月30日'!D38:AG38,'（別紙2-7）10月1日～10月31日'!D38:AH38,'（別紙2-8）11月1日～11月30日'!D38:AG38)</f>
        <v>0</v>
      </c>
      <c r="AI38" s="112"/>
      <c r="AJ38" s="112" t="str">
        <f t="shared" si="1"/>
        <v/>
      </c>
      <c r="AK38" s="236" t="str">
        <f t="shared" si="2"/>
        <v/>
      </c>
      <c r="AL38" s="236"/>
      <c r="AM38" s="112"/>
      <c r="AN38" s="112"/>
      <c r="AO38" s="112"/>
      <c r="AP38" s="112"/>
      <c r="AQ38" s="112"/>
      <c r="AR38" s="112"/>
      <c r="AS38" s="112"/>
    </row>
    <row r="39" spans="1:45" ht="30" customHeight="1" x14ac:dyDescent="0.25">
      <c r="A39" s="31">
        <v>26</v>
      </c>
      <c r="B39" s="105" t="str">
        <f>IF('（別紙2-5）5月1日～5月31日'!B39="","",'（別紙2-5）5月1日～5月31日'!B39)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95"/>
      <c r="AH39" s="32">
        <f>SUM('（別紙2-1）4月1日～4月30日'!D39:AG39,'（別紙2-5）5月1日～5月31日'!D39:AH39,'（別紙2-6）6月1日～6月30日'!D39:AG39,'（別紙2-7）7月1日～7月31日'!D39:AH39,'（別紙2-8）8月1日～8月31日'!D39:AH39,'（別紙2-9）9月1日～9月30日'!D39:AG39,'（別紙2-7）10月1日～10月31日'!D39:AH39,'（別紙2-8）11月1日～11月30日'!D39:AG39)</f>
        <v>0</v>
      </c>
      <c r="AI39" s="112"/>
      <c r="AJ39" s="112" t="str">
        <f t="shared" si="1"/>
        <v/>
      </c>
      <c r="AK39" s="236" t="str">
        <f t="shared" si="2"/>
        <v/>
      </c>
      <c r="AL39" s="236"/>
      <c r="AM39" s="112"/>
      <c r="AN39" s="112"/>
      <c r="AO39" s="112"/>
      <c r="AP39" s="112"/>
      <c r="AQ39" s="112"/>
      <c r="AR39" s="112"/>
      <c r="AS39" s="112"/>
    </row>
    <row r="40" spans="1:45" ht="30" customHeight="1" x14ac:dyDescent="0.25">
      <c r="A40" s="33">
        <v>27</v>
      </c>
      <c r="B40" s="103" t="str">
        <f>IF('（別紙2-5）5月1日～5月31日'!B40="","",'（別紙2-5）5月1日～5月31日'!B40)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94"/>
      <c r="AH40" s="34">
        <f>SUM('（別紙2-1）4月1日～4月30日'!D40:AG40,'（別紙2-5）5月1日～5月31日'!D40:AH40,'（別紙2-6）6月1日～6月30日'!D40:AG40,'（別紙2-7）7月1日～7月31日'!D40:AH40,'（別紙2-8）8月1日～8月31日'!D40:AH40,'（別紙2-9）9月1日～9月30日'!D40:AG40,'（別紙2-7）10月1日～10月31日'!D40:AH40,'（別紙2-8）11月1日～11月30日'!D40:AG40)</f>
        <v>0</v>
      </c>
      <c r="AI40" s="112"/>
      <c r="AJ40" s="112" t="str">
        <f t="shared" si="1"/>
        <v/>
      </c>
      <c r="AK40" s="236" t="str">
        <f t="shared" si="2"/>
        <v/>
      </c>
      <c r="AL40" s="236"/>
      <c r="AM40" s="112"/>
      <c r="AN40" s="112"/>
      <c r="AO40" s="112"/>
      <c r="AP40" s="112"/>
      <c r="AQ40" s="112"/>
      <c r="AR40" s="112"/>
      <c r="AS40" s="112"/>
    </row>
    <row r="41" spans="1:45" ht="30" customHeight="1" x14ac:dyDescent="0.25">
      <c r="A41" s="33">
        <v>28</v>
      </c>
      <c r="B41" s="103" t="str">
        <f>IF('（別紙2-5）5月1日～5月31日'!B41="","",'（別紙2-5）5月1日～5月31日'!B41)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94"/>
      <c r="AH41" s="34">
        <f>SUM('（別紙2-1）4月1日～4月30日'!D41:AG41,'（別紙2-5）5月1日～5月31日'!D41:AH41,'（別紙2-6）6月1日～6月30日'!D41:AG41,'（別紙2-7）7月1日～7月31日'!D41:AH41,'（別紙2-8）8月1日～8月31日'!D41:AH41,'（別紙2-9）9月1日～9月30日'!D41:AG41,'（別紙2-7）10月1日～10月31日'!D41:AH41,'（別紙2-8）11月1日～11月30日'!D41:AG41)</f>
        <v>0</v>
      </c>
      <c r="AI41" s="112"/>
      <c r="AJ41" s="112" t="str">
        <f t="shared" si="1"/>
        <v/>
      </c>
      <c r="AK41" s="236" t="str">
        <f t="shared" si="2"/>
        <v/>
      </c>
      <c r="AL41" s="236"/>
      <c r="AM41" s="112"/>
      <c r="AN41" s="112"/>
      <c r="AO41" s="112"/>
      <c r="AP41" s="112"/>
      <c r="AQ41" s="112"/>
      <c r="AR41" s="112"/>
      <c r="AS41" s="112"/>
    </row>
    <row r="42" spans="1:45" s="112" customFormat="1" ht="30" customHeight="1" x14ac:dyDescent="0.4">
      <c r="A42" s="33">
        <v>29</v>
      </c>
      <c r="B42" s="103" t="str">
        <f>IF('（別紙2-5）5月1日～5月31日'!B42="","",'（別紙2-5）5月1日～5月31日'!B42)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94"/>
      <c r="AH42" s="34">
        <f>SUM('（別紙2-1）4月1日～4月30日'!D42:AG42,'（別紙2-5）5月1日～5月31日'!D42:AH42,'（別紙2-6）6月1日～6月30日'!D42:AG42,'（別紙2-7）7月1日～7月31日'!D42:AH42,'（別紙2-8）8月1日～8月31日'!D42:AH42,'（別紙2-9）9月1日～9月30日'!D42:AG42,'（別紙2-7）10月1日～10月31日'!D42:AH42,'（別紙2-8）11月1日～11月30日'!D42:AG42)</f>
        <v>0</v>
      </c>
      <c r="AJ42" s="112" t="str">
        <f t="shared" si="1"/>
        <v/>
      </c>
      <c r="AK42" s="236" t="str">
        <f t="shared" si="2"/>
        <v/>
      </c>
      <c r="AL42" s="236"/>
    </row>
    <row r="43" spans="1:45" s="112" customFormat="1" ht="30" customHeight="1" thickBot="1" x14ac:dyDescent="0.45">
      <c r="A43" s="35">
        <v>30</v>
      </c>
      <c r="B43" s="104" t="str">
        <f>IF('（別紙2-5）5月1日～5月31日'!B43="","",'（別紙2-5）5月1日～5月31日'!B43)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93"/>
      <c r="AH43" s="36">
        <f>SUM('（別紙2-1）4月1日～4月30日'!D43:AG43,'（別紙2-5）5月1日～5月31日'!D43:AH43,'（別紙2-6）6月1日～6月30日'!D43:AG43,'（別紙2-7）7月1日～7月31日'!D43:AH43,'（別紙2-8）8月1日～8月31日'!D43:AH43,'（別紙2-9）9月1日～9月30日'!D43:AG43,'（別紙2-7）10月1日～10月31日'!D43:AH43,'（別紙2-8）11月1日～11月30日'!D43:AG43)</f>
        <v>0</v>
      </c>
      <c r="AJ43" s="112" t="str">
        <f t="shared" si="1"/>
        <v/>
      </c>
      <c r="AK43" s="236" t="str">
        <f t="shared" si="2"/>
        <v/>
      </c>
      <c r="AL43" s="236"/>
    </row>
    <row r="44" spans="1:45" s="112" customFormat="1" ht="30" customHeight="1" x14ac:dyDescent="0.4">
      <c r="A44" s="71">
        <v>31</v>
      </c>
      <c r="B44" s="105" t="str">
        <f>IF('（別紙2-5）5月1日～5月31日'!B44="","",'（別紙2-5）5月1日～5月31日'!B44)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95"/>
      <c r="AH44" s="59">
        <f>SUM('（別紙2-1）4月1日～4月30日'!D44:AG44,'（別紙2-5）5月1日～5月31日'!D44:AH44,'（別紙2-6）6月1日～6月30日'!D44:AG44,'（別紙2-7）7月1日～7月31日'!D44:AH44,'（別紙2-8）8月1日～8月31日'!D44:AH44,'（別紙2-9）9月1日～9月30日'!D44:AG44,'（別紙2-7）10月1日～10月31日'!D44:AH44,'（別紙2-8）11月1日～11月30日'!D44:AG44)</f>
        <v>0</v>
      </c>
      <c r="AJ44" s="112" t="str">
        <f t="shared" si="1"/>
        <v/>
      </c>
      <c r="AK44" s="236" t="str">
        <f t="shared" si="2"/>
        <v/>
      </c>
      <c r="AL44" s="236"/>
    </row>
    <row r="45" spans="1:45" s="112" customFormat="1" ht="30" customHeight="1" x14ac:dyDescent="0.4">
      <c r="A45" s="35">
        <v>32</v>
      </c>
      <c r="B45" s="103" t="str">
        <f>IF('（別紙2-5）5月1日～5月31日'!B45="","",'（別紙2-5）5月1日～5月31日'!B45)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94"/>
      <c r="AH45" s="36">
        <f>SUM('（別紙2-1）4月1日～4月30日'!D45:AG45,'（別紙2-5）5月1日～5月31日'!D45:AH45,'（別紙2-6）6月1日～6月30日'!D45:AG45,'（別紙2-7）7月1日～7月31日'!D45:AH45,'（別紙2-8）8月1日～8月31日'!D45:AH45,'（別紙2-9）9月1日～9月30日'!D45:AG45,'（別紙2-7）10月1日～10月31日'!D45:AH45,'（別紙2-8）11月1日～11月30日'!D45:AG45)</f>
        <v>0</v>
      </c>
      <c r="AJ45" s="112" t="str">
        <f t="shared" si="1"/>
        <v/>
      </c>
      <c r="AK45" s="236" t="str">
        <f t="shared" si="2"/>
        <v/>
      </c>
      <c r="AL45" s="236"/>
    </row>
    <row r="46" spans="1:45" s="112" customFormat="1" ht="30" customHeight="1" x14ac:dyDescent="0.4">
      <c r="A46" s="35">
        <v>33</v>
      </c>
      <c r="B46" s="103" t="str">
        <f>IF('（別紙2-5）5月1日～5月31日'!B46="","",'（別紙2-5）5月1日～5月31日'!B46)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94"/>
      <c r="AH46" s="36">
        <f>SUM('（別紙2-1）4月1日～4月30日'!D46:AG46,'（別紙2-5）5月1日～5月31日'!D46:AH46,'（別紙2-6）6月1日～6月30日'!D46:AG46,'（別紙2-7）7月1日～7月31日'!D46:AH46,'（別紙2-8）8月1日～8月31日'!D46:AH46,'（別紙2-9）9月1日～9月30日'!D46:AG46,'（別紙2-7）10月1日～10月31日'!D46:AH46,'（別紙2-8）11月1日～11月30日'!D46:AG46)</f>
        <v>0</v>
      </c>
      <c r="AJ46" s="112" t="str">
        <f t="shared" si="1"/>
        <v/>
      </c>
      <c r="AK46" s="236" t="str">
        <f t="shared" si="2"/>
        <v/>
      </c>
      <c r="AL46" s="236"/>
    </row>
    <row r="47" spans="1:45" s="112" customFormat="1" ht="30" customHeight="1" x14ac:dyDescent="0.4">
      <c r="A47" s="35">
        <v>34</v>
      </c>
      <c r="B47" s="103" t="str">
        <f>IF('（別紙2-5）5月1日～5月31日'!B47="","",'（別紙2-5）5月1日～5月31日'!B47)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94"/>
      <c r="AH47" s="36">
        <f>SUM('（別紙2-1）4月1日～4月30日'!D47:AG47,'（別紙2-5）5月1日～5月31日'!D47:AH47,'（別紙2-6）6月1日～6月30日'!D47:AG47,'（別紙2-7）7月1日～7月31日'!D47:AH47,'（別紙2-8）8月1日～8月31日'!D47:AH47,'（別紙2-9）9月1日～9月30日'!D47:AG47,'（別紙2-7）10月1日～10月31日'!D47:AH47,'（別紙2-8）11月1日～11月30日'!D47:AG47)</f>
        <v>0</v>
      </c>
      <c r="AJ47" s="112" t="str">
        <f t="shared" si="1"/>
        <v/>
      </c>
      <c r="AK47" s="236" t="str">
        <f t="shared" si="2"/>
        <v/>
      </c>
      <c r="AL47" s="236"/>
    </row>
    <row r="48" spans="1:45" s="112" customFormat="1" ht="30" customHeight="1" thickBot="1" x14ac:dyDescent="0.45">
      <c r="A48" s="37">
        <v>35</v>
      </c>
      <c r="B48" s="104" t="str">
        <f>IF('（別紙2-5）5月1日～5月31日'!B48="","",'（別紙2-5）5月1日～5月31日'!B48)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93"/>
      <c r="AH48" s="38">
        <f>SUM('（別紙2-1）4月1日～4月30日'!D48:AG48,'（別紙2-5）5月1日～5月31日'!D48:AH48,'（別紙2-6）6月1日～6月30日'!D48:AG48,'（別紙2-7）7月1日～7月31日'!D48:AH48,'（別紙2-8）8月1日～8月31日'!D48:AH48,'（別紙2-9）9月1日～9月30日'!D48:AG48,'（別紙2-7）10月1日～10月31日'!D48:AH48,'（別紙2-8）11月1日～11月30日'!D48:AG48)</f>
        <v>0</v>
      </c>
      <c r="AJ48" s="112" t="str">
        <f t="shared" si="1"/>
        <v/>
      </c>
      <c r="AK48" s="236" t="str">
        <f t="shared" si="2"/>
        <v/>
      </c>
      <c r="AL48" s="236"/>
    </row>
    <row r="49" spans="1:38" s="112" customFormat="1" ht="30" customHeight="1" x14ac:dyDescent="0.4">
      <c r="A49" s="64">
        <v>36</v>
      </c>
      <c r="B49" s="105" t="str">
        <f>IF('（別紙2-5）5月1日～5月31日'!B49="","",'（別紙2-5）5月1日～5月31日'!B49)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96"/>
      <c r="AH49" s="70">
        <f>SUM('（別紙2-1）4月1日～4月30日'!D49:AG49,'（別紙2-5）5月1日～5月31日'!D49:AH49,'（別紙2-6）6月1日～6月30日'!D49:AG49,'（別紙2-7）7月1日～7月31日'!D49:AH49,'（別紙2-8）8月1日～8月31日'!D49:AH49,'（別紙2-9）9月1日～9月30日'!D49:AG49,'（別紙2-7）10月1日～10月31日'!D49:AH49,'（別紙2-8）11月1日～11月30日'!D49:AG49)</f>
        <v>0</v>
      </c>
      <c r="AJ49" s="112" t="str">
        <f t="shared" si="1"/>
        <v/>
      </c>
      <c r="AK49" s="236" t="str">
        <f t="shared" si="2"/>
        <v/>
      </c>
      <c r="AL49" s="236"/>
    </row>
    <row r="50" spans="1:38" s="112" customFormat="1" ht="30" customHeight="1" x14ac:dyDescent="0.4">
      <c r="A50" s="35">
        <v>37</v>
      </c>
      <c r="B50" s="103" t="str">
        <f>IF('（別紙2-5）5月1日～5月31日'!B50="","",'（別紙2-5）5月1日～5月31日'!B50)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94"/>
      <c r="AH50" s="36">
        <f>SUM('（別紙2-1）4月1日～4月30日'!D50:AG50,'（別紙2-5）5月1日～5月31日'!D50:AH50,'（別紙2-6）6月1日～6月30日'!D50:AG50,'（別紙2-7）7月1日～7月31日'!D50:AH50,'（別紙2-8）8月1日～8月31日'!D50:AH50,'（別紙2-9）9月1日～9月30日'!D50:AG50,'（別紙2-7）10月1日～10月31日'!D50:AH50,'（別紙2-8）11月1日～11月30日'!D50:AG50)</f>
        <v>0</v>
      </c>
      <c r="AJ50" s="112" t="str">
        <f t="shared" si="1"/>
        <v/>
      </c>
      <c r="AK50" s="236" t="str">
        <f t="shared" si="2"/>
        <v/>
      </c>
      <c r="AL50" s="236"/>
    </row>
    <row r="51" spans="1:38" s="112" customFormat="1" ht="30" customHeight="1" x14ac:dyDescent="0.4">
      <c r="A51" s="35">
        <v>38</v>
      </c>
      <c r="B51" s="103" t="str">
        <f>IF('（別紙2-5）5月1日～5月31日'!B51="","",'（別紙2-5）5月1日～5月31日'!B51)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94"/>
      <c r="AH51" s="36">
        <f>SUM('（別紙2-1）4月1日～4月30日'!D51:AG51,'（別紙2-5）5月1日～5月31日'!D51:AH51,'（別紙2-6）6月1日～6月30日'!D51:AG51,'（別紙2-7）7月1日～7月31日'!D51:AH51,'（別紙2-8）8月1日～8月31日'!D51:AH51,'（別紙2-9）9月1日～9月30日'!D51:AG51,'（別紙2-7）10月1日～10月31日'!D51:AH51,'（別紙2-8）11月1日～11月30日'!D51:AG51)</f>
        <v>0</v>
      </c>
      <c r="AJ51" s="112" t="str">
        <f t="shared" si="1"/>
        <v/>
      </c>
      <c r="AK51" s="236" t="str">
        <f t="shared" si="2"/>
        <v/>
      </c>
      <c r="AL51" s="236"/>
    </row>
    <row r="52" spans="1:38" s="112" customFormat="1" ht="30" customHeight="1" x14ac:dyDescent="0.4">
      <c r="A52" s="35">
        <v>39</v>
      </c>
      <c r="B52" s="103" t="str">
        <f>IF('（別紙2-5）5月1日～5月31日'!B52="","",'（別紙2-5）5月1日～5月31日'!B52)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94"/>
      <c r="AH52" s="36">
        <f>SUM('（別紙2-1）4月1日～4月30日'!D52:AG52,'（別紙2-5）5月1日～5月31日'!D52:AH52,'（別紙2-6）6月1日～6月30日'!D52:AG52,'（別紙2-7）7月1日～7月31日'!D52:AH52,'（別紙2-8）8月1日～8月31日'!D52:AH52,'（別紙2-9）9月1日～9月30日'!D52:AG52,'（別紙2-7）10月1日～10月31日'!D52:AH52,'（別紙2-8）11月1日～11月30日'!D52:AG52)</f>
        <v>0</v>
      </c>
      <c r="AJ52" s="112" t="str">
        <f t="shared" si="1"/>
        <v/>
      </c>
      <c r="AK52" s="236" t="str">
        <f t="shared" si="2"/>
        <v/>
      </c>
      <c r="AL52" s="236"/>
    </row>
    <row r="53" spans="1:38" s="112" customFormat="1" ht="30" customHeight="1" thickBot="1" x14ac:dyDescent="0.45">
      <c r="A53" s="35">
        <v>40</v>
      </c>
      <c r="B53" s="104" t="str">
        <f>IF('（別紙2-5）5月1日～5月31日'!B53="","",'（別紙2-5）5月1日～5月31日'!B53)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94"/>
      <c r="AH53" s="36">
        <f>SUM('（別紙2-1）4月1日～4月30日'!D53:AG53,'（別紙2-5）5月1日～5月31日'!D53:AH53,'（別紙2-6）6月1日～6月30日'!D53:AG53,'（別紙2-7）7月1日～7月31日'!D53:AH53,'（別紙2-8）8月1日～8月31日'!D53:AH53,'（別紙2-9）9月1日～9月30日'!D53:AG53,'（別紙2-7）10月1日～10月31日'!D53:AH53,'（別紙2-8）11月1日～11月30日'!D53:AG53)</f>
        <v>0</v>
      </c>
      <c r="AJ53" s="112" t="str">
        <f t="shared" si="1"/>
        <v/>
      </c>
      <c r="AK53" s="236" t="str">
        <f t="shared" si="2"/>
        <v/>
      </c>
      <c r="AL53" s="236"/>
    </row>
    <row r="54" spans="1:38" s="112" customFormat="1" ht="30" customHeight="1" x14ac:dyDescent="0.4">
      <c r="A54" s="71">
        <v>41</v>
      </c>
      <c r="B54" s="105" t="str">
        <f>IF('（別紙2-5）5月1日～5月31日'!B54="","",'（別紙2-5）5月1日～5月31日'!B54)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95"/>
      <c r="AH54" s="59">
        <f>SUM('（別紙2-1）4月1日～4月30日'!D54:AG54,'（別紙2-5）5月1日～5月31日'!D54:AH54,'（別紙2-6）6月1日～6月30日'!D54:AG54,'（別紙2-7）7月1日～7月31日'!D54:AH54,'（別紙2-8）8月1日～8月31日'!D54:AH54,'（別紙2-9）9月1日～9月30日'!D54:AG54,'（別紙2-7）10月1日～10月31日'!D54:AH54,'（別紙2-8）11月1日～11月30日'!D54:AG54)</f>
        <v>0</v>
      </c>
      <c r="AJ54" s="112" t="str">
        <f t="shared" si="1"/>
        <v/>
      </c>
      <c r="AK54" s="236" t="str">
        <f t="shared" si="2"/>
        <v/>
      </c>
      <c r="AL54" s="236"/>
    </row>
    <row r="55" spans="1:38" s="112" customFormat="1" ht="30" customHeight="1" x14ac:dyDescent="0.4">
      <c r="A55" s="35">
        <v>42</v>
      </c>
      <c r="B55" s="103" t="str">
        <f>IF('（別紙2-5）5月1日～5月31日'!B55="","",'（別紙2-5）5月1日～5月31日'!B55)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94"/>
      <c r="AH55" s="36">
        <f>SUM('（別紙2-1）4月1日～4月30日'!D55:AG55,'（別紙2-5）5月1日～5月31日'!D55:AH55,'（別紙2-6）6月1日～6月30日'!D55:AG55,'（別紙2-7）7月1日～7月31日'!D55:AH55,'（別紙2-8）8月1日～8月31日'!D55:AH55,'（別紙2-9）9月1日～9月30日'!D55:AG55,'（別紙2-7）10月1日～10月31日'!D55:AH55,'（別紙2-8）11月1日～11月30日'!D55:AG55)</f>
        <v>0</v>
      </c>
      <c r="AJ55" s="112" t="str">
        <f t="shared" si="1"/>
        <v/>
      </c>
      <c r="AK55" s="236" t="str">
        <f t="shared" si="2"/>
        <v/>
      </c>
      <c r="AL55" s="236"/>
    </row>
    <row r="56" spans="1:38" s="112" customFormat="1" ht="30" customHeight="1" x14ac:dyDescent="0.4">
      <c r="A56" s="35">
        <v>43</v>
      </c>
      <c r="B56" s="103" t="str">
        <f>IF('（別紙2-5）5月1日～5月31日'!B56="","",'（別紙2-5）5月1日～5月31日'!B56)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94"/>
      <c r="AH56" s="36">
        <f>SUM('（別紙2-1）4月1日～4月30日'!D56:AG56,'（別紙2-5）5月1日～5月31日'!D56:AH56,'（別紙2-6）6月1日～6月30日'!D56:AG56,'（別紙2-7）7月1日～7月31日'!D56:AH56,'（別紙2-8）8月1日～8月31日'!D56:AH56,'（別紙2-9）9月1日～9月30日'!D56:AG56,'（別紙2-7）10月1日～10月31日'!D56:AH56,'（別紙2-8）11月1日～11月30日'!D56:AG56)</f>
        <v>0</v>
      </c>
      <c r="AJ56" s="112" t="str">
        <f t="shared" si="1"/>
        <v/>
      </c>
      <c r="AK56" s="236" t="str">
        <f t="shared" si="2"/>
        <v/>
      </c>
      <c r="AL56" s="236"/>
    </row>
    <row r="57" spans="1:38" s="112" customFormat="1" ht="30" customHeight="1" x14ac:dyDescent="0.4">
      <c r="A57" s="35">
        <v>44</v>
      </c>
      <c r="B57" s="103" t="str">
        <f>IF('（別紙2-5）5月1日～5月31日'!B57="","",'（別紙2-5）5月1日～5月31日'!B57)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94"/>
      <c r="AH57" s="36">
        <f>SUM('（別紙2-1）4月1日～4月30日'!D57:AG57,'（別紙2-5）5月1日～5月31日'!D57:AH57,'（別紙2-6）6月1日～6月30日'!D57:AG57,'（別紙2-7）7月1日～7月31日'!D57:AH57,'（別紙2-8）8月1日～8月31日'!D57:AH57,'（別紙2-9）9月1日～9月30日'!D57:AG57,'（別紙2-7）10月1日～10月31日'!D57:AH57,'（別紙2-8）11月1日～11月30日'!D57:AG57)</f>
        <v>0</v>
      </c>
      <c r="AJ57" s="112" t="str">
        <f t="shared" si="1"/>
        <v/>
      </c>
      <c r="AK57" s="236" t="str">
        <f t="shared" si="2"/>
        <v/>
      </c>
      <c r="AL57" s="236"/>
    </row>
    <row r="58" spans="1:38" s="112" customFormat="1" ht="30" customHeight="1" thickBot="1" x14ac:dyDescent="0.45">
      <c r="A58" s="37">
        <v>45</v>
      </c>
      <c r="B58" s="104" t="str">
        <f>IF('（別紙2-5）5月1日～5月31日'!B58="","",'（別紙2-5）5月1日～5月31日'!B58)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93"/>
      <c r="AH58" s="38">
        <f>SUM('（別紙2-1）4月1日～4月30日'!D58:AG58,'（別紙2-5）5月1日～5月31日'!D58:AH58,'（別紙2-6）6月1日～6月30日'!D58:AG58,'（別紙2-7）7月1日～7月31日'!D58:AH58,'（別紙2-8）8月1日～8月31日'!D58:AH58,'（別紙2-9）9月1日～9月30日'!D58:AG58,'（別紙2-7）10月1日～10月31日'!D58:AH58,'（別紙2-8）11月1日～11月30日'!D58:AG58)</f>
        <v>0</v>
      </c>
      <c r="AJ58" s="112" t="str">
        <f t="shared" si="1"/>
        <v/>
      </c>
      <c r="AK58" s="236" t="str">
        <f t="shared" si="2"/>
        <v/>
      </c>
      <c r="AL58" s="236"/>
    </row>
    <row r="59" spans="1:38" s="112" customFormat="1" ht="30" customHeight="1" x14ac:dyDescent="0.4">
      <c r="A59" s="64">
        <v>46</v>
      </c>
      <c r="B59" s="105" t="str">
        <f>IF('（別紙2-5）5月1日～5月31日'!B59="","",'（別紙2-5）5月1日～5月31日'!B59)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96"/>
      <c r="AH59" s="70">
        <f>SUM('（別紙2-1）4月1日～4月30日'!D59:AG59,'（別紙2-5）5月1日～5月31日'!D59:AH59,'（別紙2-6）6月1日～6月30日'!D59:AG59,'（別紙2-7）7月1日～7月31日'!D59:AH59,'（別紙2-8）8月1日～8月31日'!D59:AH59,'（別紙2-9）9月1日～9月30日'!D59:AG59,'（別紙2-7）10月1日～10月31日'!D59:AH59,'（別紙2-8）11月1日～11月30日'!D59:AG59)</f>
        <v>0</v>
      </c>
      <c r="AJ59" s="112" t="str">
        <f t="shared" si="1"/>
        <v/>
      </c>
      <c r="AK59" s="236" t="str">
        <f t="shared" si="2"/>
        <v/>
      </c>
      <c r="AL59" s="236"/>
    </row>
    <row r="60" spans="1:38" s="112" customFormat="1" ht="30" customHeight="1" x14ac:dyDescent="0.4">
      <c r="A60" s="35">
        <v>47</v>
      </c>
      <c r="B60" s="103" t="str">
        <f>IF('（別紙2-5）5月1日～5月31日'!B60="","",'（別紙2-5）5月1日～5月31日'!B60)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94"/>
      <c r="AH60" s="36">
        <f>SUM('（別紙2-1）4月1日～4月30日'!D60:AG60,'（別紙2-5）5月1日～5月31日'!D60:AH60,'（別紙2-6）6月1日～6月30日'!D60:AG60,'（別紙2-7）7月1日～7月31日'!D60:AH60,'（別紙2-8）8月1日～8月31日'!D60:AH60,'（別紙2-9）9月1日～9月30日'!D60:AG60,'（別紙2-7）10月1日～10月31日'!D60:AH60,'（別紙2-8）11月1日～11月30日'!D60:AG60)</f>
        <v>0</v>
      </c>
      <c r="AJ60" s="112" t="str">
        <f t="shared" si="1"/>
        <v/>
      </c>
      <c r="AK60" s="236" t="str">
        <f t="shared" si="2"/>
        <v/>
      </c>
      <c r="AL60" s="236"/>
    </row>
    <row r="61" spans="1:38" s="112" customFormat="1" ht="30" customHeight="1" x14ac:dyDescent="0.4">
      <c r="A61" s="35">
        <v>48</v>
      </c>
      <c r="B61" s="103" t="str">
        <f>IF('（別紙2-5）5月1日～5月31日'!B61="","",'（別紙2-5）5月1日～5月31日'!B61)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94"/>
      <c r="AH61" s="36">
        <f>SUM('（別紙2-1）4月1日～4月30日'!D61:AG61,'（別紙2-5）5月1日～5月31日'!D61:AH61,'（別紙2-6）6月1日～6月30日'!D61:AG61,'（別紙2-7）7月1日～7月31日'!D61:AH61,'（別紙2-8）8月1日～8月31日'!D61:AH61,'（別紙2-9）9月1日～9月30日'!D61:AG61,'（別紙2-7）10月1日～10月31日'!D61:AH61,'（別紙2-8）11月1日～11月30日'!D61:AG61)</f>
        <v>0</v>
      </c>
      <c r="AJ61" s="112" t="str">
        <f t="shared" si="1"/>
        <v/>
      </c>
      <c r="AK61" s="236" t="str">
        <f t="shared" si="2"/>
        <v/>
      </c>
      <c r="AL61" s="236"/>
    </row>
    <row r="62" spans="1:38" s="112" customFormat="1" ht="30" customHeight="1" x14ac:dyDescent="0.4">
      <c r="A62" s="35">
        <v>49</v>
      </c>
      <c r="B62" s="103" t="str">
        <f>IF('（別紙2-5）5月1日～5月31日'!B62="","",'（別紙2-5）5月1日～5月31日'!B62)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94"/>
      <c r="AH62" s="36">
        <f>SUM('（別紙2-1）4月1日～4月30日'!D62:AG62,'（別紙2-5）5月1日～5月31日'!D62:AH62,'（別紙2-6）6月1日～6月30日'!D62:AG62,'（別紙2-7）7月1日～7月31日'!D62:AH62,'（別紙2-8）8月1日～8月31日'!D62:AH62,'（別紙2-9）9月1日～9月30日'!D62:AG62,'（別紙2-7）10月1日～10月31日'!D62:AH62,'（別紙2-8）11月1日～11月30日'!D62:AG62)</f>
        <v>0</v>
      </c>
      <c r="AJ62" s="112" t="str">
        <f t="shared" si="1"/>
        <v/>
      </c>
      <c r="AK62" s="236" t="str">
        <f t="shared" si="2"/>
        <v/>
      </c>
      <c r="AL62" s="236"/>
    </row>
    <row r="63" spans="1:38" s="112" customFormat="1" ht="30" customHeight="1" thickBot="1" x14ac:dyDescent="0.45">
      <c r="A63" s="35">
        <v>50</v>
      </c>
      <c r="B63" s="104" t="str">
        <f>IF('（別紙2-5）5月1日～5月31日'!B63="","",'（別紙2-5）5月1日～5月31日'!B63)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94"/>
      <c r="AH63" s="36">
        <f>SUM('（別紙2-1）4月1日～4月30日'!D63:AG63,'（別紙2-5）5月1日～5月31日'!D63:AH63,'（別紙2-6）6月1日～6月30日'!D63:AG63,'（別紙2-7）7月1日～7月31日'!D63:AH63,'（別紙2-8）8月1日～8月31日'!D63:AH63,'（別紙2-9）9月1日～9月30日'!D63:AG63,'（別紙2-7）10月1日～10月31日'!D63:AH63,'（別紙2-8）11月1日～11月30日'!D63:AG63)</f>
        <v>0</v>
      </c>
      <c r="AJ63" s="112" t="str">
        <f t="shared" si="1"/>
        <v/>
      </c>
      <c r="AK63" s="236" t="str">
        <f t="shared" si="2"/>
        <v/>
      </c>
      <c r="AL63" s="236"/>
    </row>
    <row r="64" spans="1:38" s="112" customFormat="1" ht="30" customHeight="1" x14ac:dyDescent="0.4">
      <c r="A64" s="71">
        <v>51</v>
      </c>
      <c r="B64" s="105" t="str">
        <f>IF('（別紙2-5）5月1日～5月31日'!B64="","",'（別紙2-5）5月1日～5月31日'!B64)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95"/>
      <c r="AH64" s="59">
        <f>SUM('（別紙2-1）4月1日～4月30日'!D64:AG64,'（別紙2-5）5月1日～5月31日'!D64:AH64,'（別紙2-6）6月1日～6月30日'!D64:AG64,'（別紙2-7）7月1日～7月31日'!D64:AH64,'（別紙2-8）8月1日～8月31日'!D64:AH64,'（別紙2-9）9月1日～9月30日'!D64:AG64,'（別紙2-7）10月1日～10月31日'!D64:AH64,'（別紙2-8）11月1日～11月30日'!D64:AG64)</f>
        <v>0</v>
      </c>
      <c r="AJ64" s="112" t="str">
        <f t="shared" si="1"/>
        <v/>
      </c>
      <c r="AK64" s="236" t="str">
        <f t="shared" si="2"/>
        <v/>
      </c>
      <c r="AL64" s="236"/>
    </row>
    <row r="65" spans="1:38" s="112" customFormat="1" ht="30" customHeight="1" x14ac:dyDescent="0.4">
      <c r="A65" s="35">
        <v>52</v>
      </c>
      <c r="B65" s="103" t="str">
        <f>IF('（別紙2-5）5月1日～5月31日'!B65="","",'（別紙2-5）5月1日～5月31日'!B65)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94"/>
      <c r="AH65" s="36">
        <f>SUM('（別紙2-1）4月1日～4月30日'!D65:AG65,'（別紙2-5）5月1日～5月31日'!D65:AH65,'（別紙2-6）6月1日～6月30日'!D65:AG65,'（別紙2-7）7月1日～7月31日'!D65:AH65,'（別紙2-8）8月1日～8月31日'!D65:AH65,'（別紙2-9）9月1日～9月30日'!D65:AG65,'（別紙2-7）10月1日～10月31日'!D65:AH65,'（別紙2-8）11月1日～11月30日'!D65:AG65)</f>
        <v>0</v>
      </c>
      <c r="AJ65" s="112" t="str">
        <f t="shared" si="1"/>
        <v/>
      </c>
      <c r="AK65" s="236" t="str">
        <f t="shared" si="2"/>
        <v/>
      </c>
      <c r="AL65" s="236"/>
    </row>
    <row r="66" spans="1:38" s="112" customFormat="1" ht="30" customHeight="1" x14ac:dyDescent="0.4">
      <c r="A66" s="35">
        <v>53</v>
      </c>
      <c r="B66" s="103" t="str">
        <f>IF('（別紙2-5）5月1日～5月31日'!B66="","",'（別紙2-5）5月1日～5月31日'!B66)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94"/>
      <c r="AH66" s="36">
        <f>SUM('（別紙2-1）4月1日～4月30日'!D66:AG66,'（別紙2-5）5月1日～5月31日'!D66:AH66,'（別紙2-6）6月1日～6月30日'!D66:AG66,'（別紙2-7）7月1日～7月31日'!D66:AH66,'（別紙2-8）8月1日～8月31日'!D66:AH66,'（別紙2-9）9月1日～9月30日'!D66:AG66,'（別紙2-7）10月1日～10月31日'!D66:AH66,'（別紙2-8）11月1日～11月30日'!D66:AG66)</f>
        <v>0</v>
      </c>
      <c r="AJ66" s="112" t="str">
        <f t="shared" si="1"/>
        <v/>
      </c>
      <c r="AK66" s="236" t="str">
        <f t="shared" si="2"/>
        <v/>
      </c>
      <c r="AL66" s="236"/>
    </row>
    <row r="67" spans="1:38" s="112" customFormat="1" ht="30" customHeight="1" x14ac:dyDescent="0.4">
      <c r="A67" s="35">
        <v>54</v>
      </c>
      <c r="B67" s="103" t="str">
        <f>IF('（別紙2-5）5月1日～5月31日'!B67="","",'（別紙2-5）5月1日～5月31日'!B67)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94"/>
      <c r="AH67" s="36">
        <f>SUM('（別紙2-1）4月1日～4月30日'!D67:AG67,'（別紙2-5）5月1日～5月31日'!D67:AH67,'（別紙2-6）6月1日～6月30日'!D67:AG67,'（別紙2-7）7月1日～7月31日'!D67:AH67,'（別紙2-8）8月1日～8月31日'!D67:AH67,'（別紙2-9）9月1日～9月30日'!D67:AG67,'（別紙2-7）10月1日～10月31日'!D67:AH67,'（別紙2-8）11月1日～11月30日'!D67:AG67)</f>
        <v>0</v>
      </c>
      <c r="AJ67" s="112" t="str">
        <f t="shared" si="1"/>
        <v/>
      </c>
      <c r="AK67" s="236" t="str">
        <f t="shared" si="2"/>
        <v/>
      </c>
      <c r="AL67" s="236"/>
    </row>
    <row r="68" spans="1:38" s="112" customFormat="1" ht="30" customHeight="1" thickBot="1" x14ac:dyDescent="0.45">
      <c r="A68" s="37">
        <v>55</v>
      </c>
      <c r="B68" s="104" t="str">
        <f>IF('（別紙2-5）5月1日～5月31日'!B68="","",'（別紙2-5）5月1日～5月31日'!B68)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93"/>
      <c r="AH68" s="38">
        <f>SUM('（別紙2-1）4月1日～4月30日'!D68:AG68,'（別紙2-5）5月1日～5月31日'!D68:AH68,'（別紙2-6）6月1日～6月30日'!D68:AG68,'（別紙2-7）7月1日～7月31日'!D68:AH68,'（別紙2-8）8月1日～8月31日'!D68:AH68,'（別紙2-9）9月1日～9月30日'!D68:AG68,'（別紙2-7）10月1日～10月31日'!D68:AH68,'（別紙2-8）11月1日～11月30日'!D68:AG68)</f>
        <v>0</v>
      </c>
      <c r="AJ68" s="112" t="str">
        <f t="shared" si="1"/>
        <v/>
      </c>
      <c r="AK68" s="236" t="str">
        <f t="shared" si="2"/>
        <v/>
      </c>
      <c r="AL68" s="236"/>
    </row>
    <row r="69" spans="1:38" s="112" customFormat="1" ht="30" customHeight="1" x14ac:dyDescent="0.4">
      <c r="A69" s="64">
        <v>56</v>
      </c>
      <c r="B69" s="105" t="str">
        <f>IF('（別紙2-5）5月1日～5月31日'!B69="","",'（別紙2-5）5月1日～5月31日'!B69)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96"/>
      <c r="AH69" s="70">
        <f>SUM('（別紙2-1）4月1日～4月30日'!D69:AG69,'（別紙2-5）5月1日～5月31日'!D69:AH69,'（別紙2-6）6月1日～6月30日'!D69:AG69,'（別紙2-7）7月1日～7月31日'!D69:AH69,'（別紙2-8）8月1日～8月31日'!D69:AH69,'（別紙2-9）9月1日～9月30日'!D69:AG69,'（別紙2-7）10月1日～10月31日'!D69:AH69,'（別紙2-8）11月1日～11月30日'!D69:AG69)</f>
        <v>0</v>
      </c>
      <c r="AJ69" s="112" t="str">
        <f t="shared" si="1"/>
        <v/>
      </c>
      <c r="AK69" s="236" t="str">
        <f t="shared" si="2"/>
        <v/>
      </c>
      <c r="AL69" s="236"/>
    </row>
    <row r="70" spans="1:38" s="112" customFormat="1" ht="30" customHeight="1" x14ac:dyDescent="0.4">
      <c r="A70" s="35">
        <v>57</v>
      </c>
      <c r="B70" s="103" t="str">
        <f>IF('（別紙2-5）5月1日～5月31日'!B70="","",'（別紙2-5）5月1日～5月31日'!B70)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94"/>
      <c r="AH70" s="36">
        <f>SUM('（別紙2-1）4月1日～4月30日'!D70:AG70,'（別紙2-5）5月1日～5月31日'!D70:AH70,'（別紙2-6）6月1日～6月30日'!D70:AG70,'（別紙2-7）7月1日～7月31日'!D70:AH70,'（別紙2-8）8月1日～8月31日'!D70:AH70,'（別紙2-9）9月1日～9月30日'!D70:AG70,'（別紙2-7）10月1日～10月31日'!D70:AH70,'（別紙2-8）11月1日～11月30日'!D70:AG70)</f>
        <v>0</v>
      </c>
      <c r="AJ70" s="112" t="str">
        <f t="shared" si="1"/>
        <v/>
      </c>
      <c r="AK70" s="236" t="str">
        <f t="shared" si="2"/>
        <v/>
      </c>
      <c r="AL70" s="236"/>
    </row>
    <row r="71" spans="1:38" s="112" customFormat="1" ht="30" customHeight="1" x14ac:dyDescent="0.4">
      <c r="A71" s="35">
        <v>58</v>
      </c>
      <c r="B71" s="103" t="str">
        <f>IF('（別紙2-5）5月1日～5月31日'!B71="","",'（別紙2-5）5月1日～5月31日'!B71)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94"/>
      <c r="AH71" s="36">
        <f>SUM('（別紙2-1）4月1日～4月30日'!D71:AG71,'（別紙2-5）5月1日～5月31日'!D71:AH71,'（別紙2-6）6月1日～6月30日'!D71:AG71,'（別紙2-7）7月1日～7月31日'!D71:AH71,'（別紙2-8）8月1日～8月31日'!D71:AH71,'（別紙2-9）9月1日～9月30日'!D71:AG71,'（別紙2-7）10月1日～10月31日'!D71:AH71,'（別紙2-8）11月1日～11月30日'!D71:AG71)</f>
        <v>0</v>
      </c>
      <c r="AJ71" s="112" t="str">
        <f t="shared" si="1"/>
        <v/>
      </c>
      <c r="AK71" s="236" t="str">
        <f t="shared" si="2"/>
        <v/>
      </c>
      <c r="AL71" s="236"/>
    </row>
    <row r="72" spans="1:38" s="112" customFormat="1" ht="30" customHeight="1" x14ac:dyDescent="0.4">
      <c r="A72" s="35">
        <v>59</v>
      </c>
      <c r="B72" s="103" t="str">
        <f>IF('（別紙2-5）5月1日～5月31日'!B72="","",'（別紙2-5）5月1日～5月31日'!B72)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94"/>
      <c r="AH72" s="36">
        <f>SUM('（別紙2-1）4月1日～4月30日'!D72:AG72,'（別紙2-5）5月1日～5月31日'!D72:AH72,'（別紙2-6）6月1日～6月30日'!D72:AG72,'（別紙2-7）7月1日～7月31日'!D72:AH72,'（別紙2-8）8月1日～8月31日'!D72:AH72,'（別紙2-9）9月1日～9月30日'!D72:AG72,'（別紙2-7）10月1日～10月31日'!D72:AH72,'（別紙2-8）11月1日～11月30日'!D72:AG72)</f>
        <v>0</v>
      </c>
      <c r="AJ72" s="112" t="str">
        <f t="shared" si="1"/>
        <v/>
      </c>
      <c r="AK72" s="236" t="str">
        <f t="shared" si="2"/>
        <v/>
      </c>
      <c r="AL72" s="236"/>
    </row>
    <row r="73" spans="1:38" s="112" customFormat="1" ht="30" customHeight="1" thickBot="1" x14ac:dyDescent="0.45">
      <c r="A73" s="35">
        <v>60</v>
      </c>
      <c r="B73" s="106" t="str">
        <f>IF('（別紙2-5）5月1日～5月31日'!B73="","",'（別紙2-5）5月1日～5月31日'!B73)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94"/>
      <c r="AH73" s="36">
        <f>SUM('（別紙2-1）4月1日～4月30日'!D73:AG73,'（別紙2-5）5月1日～5月31日'!D73:AH73,'（別紙2-6）6月1日～6月30日'!D73:AG73,'（別紙2-7）7月1日～7月31日'!D73:AH73,'（別紙2-8）8月1日～8月31日'!D73:AH73,'（別紙2-9）9月1日～9月30日'!D73:AG73,'（別紙2-7）10月1日～10月31日'!D73:AH73,'（別紙2-8）11月1日～11月30日'!D73:AG73)</f>
        <v>0</v>
      </c>
      <c r="AJ73" s="112" t="str">
        <f t="shared" si="1"/>
        <v/>
      </c>
      <c r="AK73" s="236" t="str">
        <f t="shared" si="2"/>
        <v/>
      </c>
      <c r="AL73" s="236"/>
    </row>
    <row r="74" spans="1:38" s="112" customFormat="1" ht="30" customHeight="1" x14ac:dyDescent="0.4">
      <c r="A74" s="71">
        <v>61</v>
      </c>
      <c r="B74" s="103" t="str">
        <f>IF('（別紙2-5）5月1日～5月31日'!B74="","",'（別紙2-5）5月1日～5月31日'!B74)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95"/>
      <c r="AH74" s="59">
        <f>SUM('（別紙2-1）4月1日～4月30日'!D74:AG74,'（別紙2-5）5月1日～5月31日'!D74:AH74,'（別紙2-6）6月1日～6月30日'!D74:AG74,'（別紙2-7）7月1日～7月31日'!D74:AH74,'（別紙2-8）8月1日～8月31日'!D74:AH74,'（別紙2-9）9月1日～9月30日'!D74:AG74,'（別紙2-7）10月1日～10月31日'!D74:AH74,'（別紙2-8）11月1日～11月30日'!D74:AG74)</f>
        <v>0</v>
      </c>
      <c r="AJ74" s="112" t="str">
        <f t="shared" si="1"/>
        <v/>
      </c>
      <c r="AK74" s="236" t="str">
        <f t="shared" si="2"/>
        <v/>
      </c>
      <c r="AL74" s="236"/>
    </row>
    <row r="75" spans="1:38" s="112" customFormat="1" ht="30" customHeight="1" x14ac:dyDescent="0.4">
      <c r="A75" s="35">
        <v>62</v>
      </c>
      <c r="B75" s="103" t="str">
        <f>IF('（別紙2-5）5月1日～5月31日'!B75="","",'（別紙2-5）5月1日～5月31日'!B75)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94"/>
      <c r="AH75" s="36">
        <f>SUM('（別紙2-1）4月1日～4月30日'!D75:AG75,'（別紙2-5）5月1日～5月31日'!D75:AH75,'（別紙2-6）6月1日～6月30日'!D75:AG75,'（別紙2-7）7月1日～7月31日'!D75:AH75,'（別紙2-8）8月1日～8月31日'!D75:AH75,'（別紙2-9）9月1日～9月30日'!D75:AG75,'（別紙2-7）10月1日～10月31日'!D75:AH75,'（別紙2-8）11月1日～11月30日'!D75:AG75)</f>
        <v>0</v>
      </c>
      <c r="AJ75" s="112" t="str">
        <f t="shared" si="1"/>
        <v/>
      </c>
      <c r="AK75" s="236" t="str">
        <f t="shared" si="2"/>
        <v/>
      </c>
      <c r="AL75" s="236"/>
    </row>
    <row r="76" spans="1:38" s="112" customFormat="1" ht="30" customHeight="1" x14ac:dyDescent="0.4">
      <c r="A76" s="35">
        <v>63</v>
      </c>
      <c r="B76" s="103" t="str">
        <f>IF('（別紙2-5）5月1日～5月31日'!B76="","",'（別紙2-5）5月1日～5月31日'!B76)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94"/>
      <c r="AH76" s="36">
        <f>SUM('（別紙2-1）4月1日～4月30日'!D76:AG76,'（別紙2-5）5月1日～5月31日'!D76:AH76,'（別紙2-6）6月1日～6月30日'!D76:AG76,'（別紙2-7）7月1日～7月31日'!D76:AH76,'（別紙2-8）8月1日～8月31日'!D76:AH76,'（別紙2-9）9月1日～9月30日'!D76:AG76,'（別紙2-7）10月1日～10月31日'!D76:AH76,'（別紙2-8）11月1日～11月30日'!D76:AG76)</f>
        <v>0</v>
      </c>
      <c r="AJ76" s="112" t="str">
        <f t="shared" si="1"/>
        <v/>
      </c>
      <c r="AK76" s="236" t="str">
        <f t="shared" si="2"/>
        <v/>
      </c>
      <c r="AL76" s="236"/>
    </row>
    <row r="77" spans="1:38" s="112" customFormat="1" ht="30" customHeight="1" x14ac:dyDescent="0.4">
      <c r="A77" s="35">
        <v>64</v>
      </c>
      <c r="B77" s="103" t="str">
        <f>IF('（別紙2-5）5月1日～5月31日'!B77="","",'（別紙2-5）5月1日～5月31日'!B77)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94"/>
      <c r="AH77" s="36">
        <f>SUM('（別紙2-1）4月1日～4月30日'!D77:AG77,'（別紙2-5）5月1日～5月31日'!D77:AH77,'（別紙2-6）6月1日～6月30日'!D77:AG77,'（別紙2-7）7月1日～7月31日'!D77:AH77,'（別紙2-8）8月1日～8月31日'!D77:AH77,'（別紙2-9）9月1日～9月30日'!D77:AG77,'（別紙2-7）10月1日～10月31日'!D77:AH77,'（別紙2-8）11月1日～11月30日'!D77:AG77)</f>
        <v>0</v>
      </c>
      <c r="AJ77" s="112" t="str">
        <f t="shared" si="1"/>
        <v/>
      </c>
      <c r="AK77" s="236" t="str">
        <f t="shared" si="2"/>
        <v/>
      </c>
      <c r="AL77" s="236"/>
    </row>
    <row r="78" spans="1:38" s="112" customFormat="1" ht="30" customHeight="1" thickBot="1" x14ac:dyDescent="0.45">
      <c r="A78" s="37">
        <v>65</v>
      </c>
      <c r="B78" s="104" t="str">
        <f>IF('（別紙2-5）5月1日～5月31日'!B78="","",'（別紙2-5）5月1日～5月31日'!B78)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93"/>
      <c r="AH78" s="38">
        <f>SUM('（別紙2-1）4月1日～4月30日'!D78:AG78,'（別紙2-5）5月1日～5月31日'!D78:AH78,'（別紙2-6）6月1日～6月30日'!D78:AG78,'（別紙2-7）7月1日～7月31日'!D78:AH78,'（別紙2-8）8月1日～8月31日'!D78:AH78,'（別紙2-9）9月1日～9月30日'!D78:AG78,'（別紙2-7）10月1日～10月31日'!D78:AH78,'（別紙2-8）11月1日～11月30日'!D78:AG78)</f>
        <v>0</v>
      </c>
      <c r="AJ78" s="112" t="str">
        <f t="shared" si="1"/>
        <v/>
      </c>
      <c r="AK78" s="236" t="str">
        <f t="shared" si="2"/>
        <v/>
      </c>
      <c r="AL78" s="236"/>
    </row>
    <row r="79" spans="1:38" s="112" customFormat="1" ht="30" customHeight="1" x14ac:dyDescent="0.4">
      <c r="A79" s="64">
        <v>66</v>
      </c>
      <c r="B79" s="105" t="str">
        <f>IF('（別紙2-5）5月1日～5月31日'!B79="","",'（別紙2-5）5月1日～5月31日'!B79)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96"/>
      <c r="AH79" s="70">
        <f>SUM('（別紙2-1）4月1日～4月30日'!D79:AG79,'（別紙2-5）5月1日～5月31日'!D79:AH79,'（別紙2-6）6月1日～6月30日'!D79:AG79,'（別紙2-7）7月1日～7月31日'!D79:AH79,'（別紙2-8）8月1日～8月31日'!D79:AH79,'（別紙2-9）9月1日～9月30日'!D79:AG79,'（別紙2-7）10月1日～10月31日'!D79:AH79,'（別紙2-8）11月1日～11月30日'!D79:AG79)</f>
        <v>0</v>
      </c>
      <c r="AJ79" s="112" t="str">
        <f t="shared" ref="AJ79:AJ142" si="3">IFERROR(MATCH(0,INDEX(0/($D79:$AG79&lt;&gt;""),),0),"")</f>
        <v/>
      </c>
      <c r="AK79" s="236" t="str">
        <f t="shared" ref="AK79:AK142" si="4">IFERROR(MATCH(MAX($D79:$AG79)+1,$D79:$AG79,1),"")</f>
        <v/>
      </c>
      <c r="AL79" s="236"/>
    </row>
    <row r="80" spans="1:38" s="112" customFormat="1" ht="30" customHeight="1" x14ac:dyDescent="0.4">
      <c r="A80" s="35">
        <v>67</v>
      </c>
      <c r="B80" s="103" t="str">
        <f>IF('（別紙2-5）5月1日～5月31日'!B80="","",'（別紙2-5）5月1日～5月31日'!B80)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94"/>
      <c r="AH80" s="36">
        <f>SUM('（別紙2-1）4月1日～4月30日'!D80:AG80,'（別紙2-5）5月1日～5月31日'!D80:AH80,'（別紙2-6）6月1日～6月30日'!D80:AG80,'（別紙2-7）7月1日～7月31日'!D80:AH80,'（別紙2-8）8月1日～8月31日'!D80:AH80,'（別紙2-9）9月1日～9月30日'!D80:AG80,'（別紙2-7）10月1日～10月31日'!D80:AH80,'（別紙2-8）11月1日～11月30日'!D80:AG80)</f>
        <v>0</v>
      </c>
      <c r="AJ80" s="112" t="str">
        <f t="shared" si="3"/>
        <v/>
      </c>
      <c r="AK80" s="236" t="str">
        <f t="shared" si="4"/>
        <v/>
      </c>
      <c r="AL80" s="236"/>
    </row>
    <row r="81" spans="1:38" s="112" customFormat="1" ht="30" customHeight="1" x14ac:dyDescent="0.4">
      <c r="A81" s="35">
        <v>68</v>
      </c>
      <c r="B81" s="103" t="str">
        <f>IF('（別紙2-5）5月1日～5月31日'!B81="","",'（別紙2-5）5月1日～5月31日'!B81)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94"/>
      <c r="AH81" s="36">
        <f>SUM('（別紙2-1）4月1日～4月30日'!D81:AG81,'（別紙2-5）5月1日～5月31日'!D81:AH81,'（別紙2-6）6月1日～6月30日'!D81:AG81,'（別紙2-7）7月1日～7月31日'!D81:AH81,'（別紙2-8）8月1日～8月31日'!D81:AH81,'（別紙2-9）9月1日～9月30日'!D81:AG81,'（別紙2-7）10月1日～10月31日'!D81:AH81,'（別紙2-8）11月1日～11月30日'!D81:AG81)</f>
        <v>0</v>
      </c>
      <c r="AJ81" s="112" t="str">
        <f t="shared" si="3"/>
        <v/>
      </c>
      <c r="AK81" s="236" t="str">
        <f t="shared" si="4"/>
        <v/>
      </c>
      <c r="AL81" s="236"/>
    </row>
    <row r="82" spans="1:38" s="112" customFormat="1" ht="30" customHeight="1" x14ac:dyDescent="0.4">
      <c r="A82" s="35">
        <v>69</v>
      </c>
      <c r="B82" s="103" t="str">
        <f>IF('（別紙2-5）5月1日～5月31日'!B82="","",'（別紙2-5）5月1日～5月31日'!B82)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94"/>
      <c r="AH82" s="36">
        <f>SUM('（別紙2-1）4月1日～4月30日'!D82:AG82,'（別紙2-5）5月1日～5月31日'!D82:AH82,'（別紙2-6）6月1日～6月30日'!D82:AG82,'（別紙2-7）7月1日～7月31日'!D82:AH82,'（別紙2-8）8月1日～8月31日'!D82:AH82,'（別紙2-9）9月1日～9月30日'!D82:AG82,'（別紙2-7）10月1日～10月31日'!D82:AH82,'（別紙2-8）11月1日～11月30日'!D82:AG82)</f>
        <v>0</v>
      </c>
      <c r="AJ82" s="112" t="str">
        <f t="shared" si="3"/>
        <v/>
      </c>
      <c r="AK82" s="236" t="str">
        <f t="shared" si="4"/>
        <v/>
      </c>
      <c r="AL82" s="236"/>
    </row>
    <row r="83" spans="1:38" s="112" customFormat="1" ht="30" customHeight="1" thickBot="1" x14ac:dyDescent="0.45">
      <c r="A83" s="35">
        <v>70</v>
      </c>
      <c r="B83" s="104" t="str">
        <f>IF('（別紙2-5）5月1日～5月31日'!B83="","",'（別紙2-5）5月1日～5月31日'!B83)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94"/>
      <c r="AH83" s="36">
        <f>SUM('（別紙2-1）4月1日～4月30日'!D83:AG83,'（別紙2-5）5月1日～5月31日'!D83:AH83,'（別紙2-6）6月1日～6月30日'!D83:AG83,'（別紙2-7）7月1日～7月31日'!D83:AH83,'（別紙2-8）8月1日～8月31日'!D83:AH83,'（別紙2-9）9月1日～9月30日'!D83:AG83,'（別紙2-7）10月1日～10月31日'!D83:AH83,'（別紙2-8）11月1日～11月30日'!D83:AG83)</f>
        <v>0</v>
      </c>
      <c r="AJ83" s="112" t="str">
        <f t="shared" si="3"/>
        <v/>
      </c>
      <c r="AK83" s="236" t="str">
        <f t="shared" si="4"/>
        <v/>
      </c>
      <c r="AL83" s="236"/>
    </row>
    <row r="84" spans="1:38" s="112" customFormat="1" ht="30" customHeight="1" x14ac:dyDescent="0.4">
      <c r="A84" s="71">
        <v>71</v>
      </c>
      <c r="B84" s="105" t="str">
        <f>IF('（別紙2-5）5月1日～5月31日'!B84="","",'（別紙2-5）5月1日～5月31日'!B84)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95"/>
      <c r="AH84" s="59">
        <f>SUM('（別紙2-1）4月1日～4月30日'!D84:AG84,'（別紙2-5）5月1日～5月31日'!D84:AH84,'（別紙2-6）6月1日～6月30日'!D84:AG84,'（別紙2-7）7月1日～7月31日'!D84:AH84,'（別紙2-8）8月1日～8月31日'!D84:AH84,'（別紙2-9）9月1日～9月30日'!D84:AG84,'（別紙2-7）10月1日～10月31日'!D84:AH84,'（別紙2-8）11月1日～11月30日'!D84:AG84)</f>
        <v>0</v>
      </c>
      <c r="AJ84" s="112" t="str">
        <f t="shared" si="3"/>
        <v/>
      </c>
      <c r="AK84" s="236" t="str">
        <f t="shared" si="4"/>
        <v/>
      </c>
      <c r="AL84" s="236"/>
    </row>
    <row r="85" spans="1:38" s="112" customFormat="1" ht="30" customHeight="1" x14ac:dyDescent="0.4">
      <c r="A85" s="35">
        <v>72</v>
      </c>
      <c r="B85" s="103" t="str">
        <f>IF('（別紙2-5）5月1日～5月31日'!B85="","",'（別紙2-5）5月1日～5月31日'!B85)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94"/>
      <c r="AH85" s="36">
        <f>SUM('（別紙2-1）4月1日～4月30日'!D85:AG85,'（別紙2-5）5月1日～5月31日'!D85:AH85,'（別紙2-6）6月1日～6月30日'!D85:AG85,'（別紙2-7）7月1日～7月31日'!D85:AH85,'（別紙2-8）8月1日～8月31日'!D85:AH85,'（別紙2-9）9月1日～9月30日'!D85:AG85,'（別紙2-7）10月1日～10月31日'!D85:AH85,'（別紙2-8）11月1日～11月30日'!D85:AG85)</f>
        <v>0</v>
      </c>
      <c r="AJ85" s="112" t="str">
        <f t="shared" si="3"/>
        <v/>
      </c>
      <c r="AK85" s="236" t="str">
        <f t="shared" si="4"/>
        <v/>
      </c>
      <c r="AL85" s="236"/>
    </row>
    <row r="86" spans="1:38" s="112" customFormat="1" ht="30" customHeight="1" x14ac:dyDescent="0.4">
      <c r="A86" s="35">
        <v>73</v>
      </c>
      <c r="B86" s="103" t="str">
        <f>IF('（別紙2-5）5月1日～5月31日'!B86="","",'（別紙2-5）5月1日～5月31日'!B86)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94"/>
      <c r="AH86" s="36">
        <f>SUM('（別紙2-1）4月1日～4月30日'!D86:AG86,'（別紙2-5）5月1日～5月31日'!D86:AH86,'（別紙2-6）6月1日～6月30日'!D86:AG86,'（別紙2-7）7月1日～7月31日'!D86:AH86,'（別紙2-8）8月1日～8月31日'!D86:AH86,'（別紙2-9）9月1日～9月30日'!D86:AG86,'（別紙2-7）10月1日～10月31日'!D86:AH86,'（別紙2-8）11月1日～11月30日'!D86:AG86)</f>
        <v>0</v>
      </c>
      <c r="AJ86" s="112" t="str">
        <f t="shared" si="3"/>
        <v/>
      </c>
      <c r="AK86" s="236" t="str">
        <f t="shared" si="4"/>
        <v/>
      </c>
      <c r="AL86" s="236"/>
    </row>
    <row r="87" spans="1:38" s="112" customFormat="1" ht="30" customHeight="1" x14ac:dyDescent="0.4">
      <c r="A87" s="35">
        <v>74</v>
      </c>
      <c r="B87" s="103" t="str">
        <f>IF('（別紙2-5）5月1日～5月31日'!B87="","",'（別紙2-5）5月1日～5月31日'!B87)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94"/>
      <c r="AH87" s="36">
        <f>SUM('（別紙2-1）4月1日～4月30日'!D87:AG87,'（別紙2-5）5月1日～5月31日'!D87:AH87,'（別紙2-6）6月1日～6月30日'!D87:AG87,'（別紙2-7）7月1日～7月31日'!D87:AH87,'（別紙2-8）8月1日～8月31日'!D87:AH87,'（別紙2-9）9月1日～9月30日'!D87:AG87,'（別紙2-7）10月1日～10月31日'!D87:AH87,'（別紙2-8）11月1日～11月30日'!D87:AG87)</f>
        <v>0</v>
      </c>
      <c r="AJ87" s="112" t="str">
        <f t="shared" si="3"/>
        <v/>
      </c>
      <c r="AK87" s="236" t="str">
        <f t="shared" si="4"/>
        <v/>
      </c>
      <c r="AL87" s="236"/>
    </row>
    <row r="88" spans="1:38" s="112" customFormat="1" ht="30" customHeight="1" thickBot="1" x14ac:dyDescent="0.45">
      <c r="A88" s="37">
        <v>75</v>
      </c>
      <c r="B88" s="104" t="str">
        <f>IF('（別紙2-5）5月1日～5月31日'!B88="","",'（別紙2-5）5月1日～5月31日'!B88)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93"/>
      <c r="AH88" s="38">
        <f>SUM('（別紙2-1）4月1日～4月30日'!D88:AG88,'（別紙2-5）5月1日～5月31日'!D88:AH88,'（別紙2-6）6月1日～6月30日'!D88:AG88,'（別紙2-7）7月1日～7月31日'!D88:AH88,'（別紙2-8）8月1日～8月31日'!D88:AH88,'（別紙2-9）9月1日～9月30日'!D88:AG88,'（別紙2-7）10月1日～10月31日'!D88:AH88,'（別紙2-8）11月1日～11月30日'!D88:AG88)</f>
        <v>0</v>
      </c>
      <c r="AJ88" s="112" t="str">
        <f t="shared" si="3"/>
        <v/>
      </c>
      <c r="AK88" s="236" t="str">
        <f t="shared" si="4"/>
        <v/>
      </c>
      <c r="AL88" s="236"/>
    </row>
    <row r="89" spans="1:38" s="112" customFormat="1" ht="30" customHeight="1" x14ac:dyDescent="0.4">
      <c r="A89" s="64">
        <v>76</v>
      </c>
      <c r="B89" s="105" t="str">
        <f>IF('（別紙2-5）5月1日～5月31日'!B89="","",'（別紙2-5）5月1日～5月31日'!B89)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96"/>
      <c r="AH89" s="70">
        <f>SUM('（別紙2-1）4月1日～4月30日'!D89:AG89,'（別紙2-5）5月1日～5月31日'!D89:AH89,'（別紙2-6）6月1日～6月30日'!D89:AG89,'（別紙2-7）7月1日～7月31日'!D89:AH89,'（別紙2-8）8月1日～8月31日'!D89:AH89,'（別紙2-9）9月1日～9月30日'!D89:AG89,'（別紙2-7）10月1日～10月31日'!D89:AH89,'（別紙2-8）11月1日～11月30日'!D89:AG89)</f>
        <v>0</v>
      </c>
      <c r="AJ89" s="112" t="str">
        <f t="shared" si="3"/>
        <v/>
      </c>
      <c r="AK89" s="236" t="str">
        <f t="shared" si="4"/>
        <v/>
      </c>
      <c r="AL89" s="236"/>
    </row>
    <row r="90" spans="1:38" s="112" customFormat="1" ht="30" customHeight="1" x14ac:dyDescent="0.4">
      <c r="A90" s="35">
        <v>77</v>
      </c>
      <c r="B90" s="103" t="str">
        <f>IF('（別紙2-5）5月1日～5月31日'!B90="","",'（別紙2-5）5月1日～5月31日'!B90)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94"/>
      <c r="AH90" s="36">
        <f>SUM('（別紙2-1）4月1日～4月30日'!D90:AG90,'（別紙2-5）5月1日～5月31日'!D90:AH90,'（別紙2-6）6月1日～6月30日'!D90:AG90,'（別紙2-7）7月1日～7月31日'!D90:AH90,'（別紙2-8）8月1日～8月31日'!D90:AH90,'（別紙2-9）9月1日～9月30日'!D90:AG90,'（別紙2-7）10月1日～10月31日'!D90:AH90,'（別紙2-8）11月1日～11月30日'!D90:AG90)</f>
        <v>0</v>
      </c>
      <c r="AJ90" s="112" t="str">
        <f t="shared" si="3"/>
        <v/>
      </c>
      <c r="AK90" s="236" t="str">
        <f t="shared" si="4"/>
        <v/>
      </c>
      <c r="AL90" s="236"/>
    </row>
    <row r="91" spans="1:38" s="112" customFormat="1" ht="30" customHeight="1" x14ac:dyDescent="0.4">
      <c r="A91" s="35">
        <v>78</v>
      </c>
      <c r="B91" s="103" t="str">
        <f>IF('（別紙2-5）5月1日～5月31日'!B91="","",'（別紙2-5）5月1日～5月31日'!B91)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94"/>
      <c r="AH91" s="36">
        <f>SUM('（別紙2-1）4月1日～4月30日'!D91:AG91,'（別紙2-5）5月1日～5月31日'!D91:AH91,'（別紙2-6）6月1日～6月30日'!D91:AG91,'（別紙2-7）7月1日～7月31日'!D91:AH91,'（別紙2-8）8月1日～8月31日'!D91:AH91,'（別紙2-9）9月1日～9月30日'!D91:AG91,'（別紙2-7）10月1日～10月31日'!D91:AH91,'（別紙2-8）11月1日～11月30日'!D91:AG91)</f>
        <v>0</v>
      </c>
      <c r="AJ91" s="112" t="str">
        <f t="shared" si="3"/>
        <v/>
      </c>
      <c r="AK91" s="236" t="str">
        <f t="shared" si="4"/>
        <v/>
      </c>
      <c r="AL91" s="236"/>
    </row>
    <row r="92" spans="1:38" s="112" customFormat="1" ht="30" customHeight="1" x14ac:dyDescent="0.4">
      <c r="A92" s="35">
        <v>79</v>
      </c>
      <c r="B92" s="103" t="str">
        <f>IF('（別紙2-5）5月1日～5月31日'!B92="","",'（別紙2-5）5月1日～5月31日'!B92)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94"/>
      <c r="AH92" s="36">
        <f>SUM('（別紙2-1）4月1日～4月30日'!D92:AG92,'（別紙2-5）5月1日～5月31日'!D92:AH92,'（別紙2-6）6月1日～6月30日'!D92:AG92,'（別紙2-7）7月1日～7月31日'!D92:AH92,'（別紙2-8）8月1日～8月31日'!D92:AH92,'（別紙2-9）9月1日～9月30日'!D92:AG92,'（別紙2-7）10月1日～10月31日'!D92:AH92,'（別紙2-8）11月1日～11月30日'!D92:AG92)</f>
        <v>0</v>
      </c>
      <c r="AJ92" s="112" t="str">
        <f t="shared" si="3"/>
        <v/>
      </c>
      <c r="AK92" s="236" t="str">
        <f t="shared" si="4"/>
        <v/>
      </c>
      <c r="AL92" s="236"/>
    </row>
    <row r="93" spans="1:38" s="112" customFormat="1" ht="30" customHeight="1" thickBot="1" x14ac:dyDescent="0.45">
      <c r="A93" s="35">
        <v>80</v>
      </c>
      <c r="B93" s="104" t="str">
        <f>IF('（別紙2-5）5月1日～5月31日'!B93="","",'（別紙2-5）5月1日～5月31日'!B93)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94"/>
      <c r="AH93" s="36">
        <f>SUM('（別紙2-1）4月1日～4月30日'!D93:AG93,'（別紙2-5）5月1日～5月31日'!D93:AH93,'（別紙2-6）6月1日～6月30日'!D93:AG93,'（別紙2-7）7月1日～7月31日'!D93:AH93,'（別紙2-8）8月1日～8月31日'!D93:AH93,'（別紙2-9）9月1日～9月30日'!D93:AG93,'（別紙2-7）10月1日～10月31日'!D93:AH93,'（別紙2-8）11月1日～11月30日'!D93:AG93)</f>
        <v>0</v>
      </c>
      <c r="AJ93" s="112" t="str">
        <f t="shared" si="3"/>
        <v/>
      </c>
      <c r="AK93" s="236" t="str">
        <f t="shared" si="4"/>
        <v/>
      </c>
      <c r="AL93" s="236"/>
    </row>
    <row r="94" spans="1:38" s="112" customFormat="1" ht="30" customHeight="1" x14ac:dyDescent="0.4">
      <c r="A94" s="71">
        <v>81</v>
      </c>
      <c r="B94" s="105" t="str">
        <f>IF('（別紙2-5）5月1日～5月31日'!B94="","",'（別紙2-5）5月1日～5月31日'!B94)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95"/>
      <c r="AH94" s="59">
        <f>SUM('（別紙2-1）4月1日～4月30日'!D94:AG94,'（別紙2-5）5月1日～5月31日'!D94:AH94,'（別紙2-6）6月1日～6月30日'!D94:AG94,'（別紙2-7）7月1日～7月31日'!D94:AH94,'（別紙2-8）8月1日～8月31日'!D94:AH94,'（別紙2-9）9月1日～9月30日'!D94:AG94,'（別紙2-7）10月1日～10月31日'!D94:AH94,'（別紙2-8）11月1日～11月30日'!D94:AG94)</f>
        <v>0</v>
      </c>
      <c r="AJ94" s="112" t="str">
        <f t="shared" si="3"/>
        <v/>
      </c>
      <c r="AK94" s="236" t="str">
        <f t="shared" si="4"/>
        <v/>
      </c>
      <c r="AL94" s="236"/>
    </row>
    <row r="95" spans="1:38" s="112" customFormat="1" ht="30" customHeight="1" x14ac:dyDescent="0.4">
      <c r="A95" s="35">
        <v>82</v>
      </c>
      <c r="B95" s="103" t="str">
        <f>IF('（別紙2-5）5月1日～5月31日'!B95="","",'（別紙2-5）5月1日～5月31日'!B95)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94"/>
      <c r="AH95" s="36">
        <f>SUM('（別紙2-1）4月1日～4月30日'!D95:AG95,'（別紙2-5）5月1日～5月31日'!D95:AH95,'（別紙2-6）6月1日～6月30日'!D95:AG95,'（別紙2-7）7月1日～7月31日'!D95:AH95,'（別紙2-8）8月1日～8月31日'!D95:AH95,'（別紙2-9）9月1日～9月30日'!D95:AG95,'（別紙2-7）10月1日～10月31日'!D95:AH95,'（別紙2-8）11月1日～11月30日'!D95:AG95)</f>
        <v>0</v>
      </c>
      <c r="AJ95" s="112" t="str">
        <f t="shared" si="3"/>
        <v/>
      </c>
      <c r="AK95" s="236" t="str">
        <f t="shared" si="4"/>
        <v/>
      </c>
      <c r="AL95" s="236"/>
    </row>
    <row r="96" spans="1:38" s="112" customFormat="1" ht="30" customHeight="1" x14ac:dyDescent="0.4">
      <c r="A96" s="35">
        <v>83</v>
      </c>
      <c r="B96" s="103" t="str">
        <f>IF('（別紙2-5）5月1日～5月31日'!B96="","",'（別紙2-5）5月1日～5月31日'!B96)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94"/>
      <c r="AH96" s="36">
        <f>SUM('（別紙2-1）4月1日～4月30日'!D96:AG96,'（別紙2-5）5月1日～5月31日'!D96:AH96,'（別紙2-6）6月1日～6月30日'!D96:AG96,'（別紙2-7）7月1日～7月31日'!D96:AH96,'（別紙2-8）8月1日～8月31日'!D96:AH96,'（別紙2-9）9月1日～9月30日'!D96:AG96,'（別紙2-7）10月1日～10月31日'!D96:AH96,'（別紙2-8）11月1日～11月30日'!D96:AG96)</f>
        <v>0</v>
      </c>
      <c r="AJ96" s="112" t="str">
        <f t="shared" si="3"/>
        <v/>
      </c>
      <c r="AK96" s="236" t="str">
        <f t="shared" si="4"/>
        <v/>
      </c>
      <c r="AL96" s="236"/>
    </row>
    <row r="97" spans="1:38" s="112" customFormat="1" ht="30" customHeight="1" x14ac:dyDescent="0.4">
      <c r="A97" s="35">
        <v>84</v>
      </c>
      <c r="B97" s="103" t="str">
        <f>IF('（別紙2-5）5月1日～5月31日'!B97="","",'（別紙2-5）5月1日～5月31日'!B97)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94"/>
      <c r="AH97" s="36">
        <f>SUM('（別紙2-1）4月1日～4月30日'!D97:AG97,'（別紙2-5）5月1日～5月31日'!D97:AH97,'（別紙2-6）6月1日～6月30日'!D97:AG97,'（別紙2-7）7月1日～7月31日'!D97:AH97,'（別紙2-8）8月1日～8月31日'!D97:AH97,'（別紙2-9）9月1日～9月30日'!D97:AG97,'（別紙2-7）10月1日～10月31日'!D97:AH97,'（別紙2-8）11月1日～11月30日'!D97:AG97)</f>
        <v>0</v>
      </c>
      <c r="AJ97" s="112" t="str">
        <f t="shared" si="3"/>
        <v/>
      </c>
      <c r="AK97" s="236" t="str">
        <f t="shared" si="4"/>
        <v/>
      </c>
      <c r="AL97" s="236"/>
    </row>
    <row r="98" spans="1:38" s="112" customFormat="1" ht="30" customHeight="1" thickBot="1" x14ac:dyDescent="0.45">
      <c r="A98" s="37">
        <v>85</v>
      </c>
      <c r="B98" s="104" t="str">
        <f>IF('（別紙2-5）5月1日～5月31日'!B98="","",'（別紙2-5）5月1日～5月31日'!B98)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93"/>
      <c r="AH98" s="38">
        <f>SUM('（別紙2-1）4月1日～4月30日'!D98:AG98,'（別紙2-5）5月1日～5月31日'!D98:AH98,'（別紙2-6）6月1日～6月30日'!D98:AG98,'（別紙2-7）7月1日～7月31日'!D98:AH98,'（別紙2-8）8月1日～8月31日'!D98:AH98,'（別紙2-9）9月1日～9月30日'!D98:AG98,'（別紙2-7）10月1日～10月31日'!D98:AH98,'（別紙2-8）11月1日～11月30日'!D98:AG98)</f>
        <v>0</v>
      </c>
      <c r="AJ98" s="112" t="str">
        <f t="shared" si="3"/>
        <v/>
      </c>
      <c r="AK98" s="236" t="str">
        <f t="shared" si="4"/>
        <v/>
      </c>
      <c r="AL98" s="236"/>
    </row>
    <row r="99" spans="1:38" s="112" customFormat="1" ht="30" customHeight="1" x14ac:dyDescent="0.4">
      <c r="A99" s="64">
        <v>86</v>
      </c>
      <c r="B99" s="105" t="str">
        <f>IF('（別紙2-5）5月1日～5月31日'!B99="","",'（別紙2-5）5月1日～5月31日'!B99)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96"/>
      <c r="AH99" s="70">
        <f>SUM('（別紙2-1）4月1日～4月30日'!D99:AG99,'（別紙2-5）5月1日～5月31日'!D99:AH99,'（別紙2-6）6月1日～6月30日'!D99:AG99,'（別紙2-7）7月1日～7月31日'!D99:AH99,'（別紙2-8）8月1日～8月31日'!D99:AH99,'（別紙2-9）9月1日～9月30日'!D99:AG99,'（別紙2-7）10月1日～10月31日'!D99:AH99,'（別紙2-8）11月1日～11月30日'!D99:AG99)</f>
        <v>0</v>
      </c>
      <c r="AJ99" s="112" t="str">
        <f t="shared" si="3"/>
        <v/>
      </c>
      <c r="AK99" s="236" t="str">
        <f t="shared" si="4"/>
        <v/>
      </c>
      <c r="AL99" s="236"/>
    </row>
    <row r="100" spans="1:38" s="112" customFormat="1" ht="30" customHeight="1" x14ac:dyDescent="0.4">
      <c r="A100" s="35">
        <v>87</v>
      </c>
      <c r="B100" s="103" t="str">
        <f>IF('（別紙2-5）5月1日～5月31日'!B100="","",'（別紙2-5）5月1日～5月31日'!B100)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94"/>
      <c r="AH100" s="36">
        <f>SUM('（別紙2-1）4月1日～4月30日'!D100:AG100,'（別紙2-5）5月1日～5月31日'!D100:AH100,'（別紙2-6）6月1日～6月30日'!D100:AG100,'（別紙2-7）7月1日～7月31日'!D100:AH100,'（別紙2-8）8月1日～8月31日'!D100:AH100,'（別紙2-9）9月1日～9月30日'!D100:AG100,'（別紙2-7）10月1日～10月31日'!D100:AH100,'（別紙2-8）11月1日～11月30日'!D100:AG100)</f>
        <v>0</v>
      </c>
      <c r="AJ100" s="112" t="str">
        <f t="shared" si="3"/>
        <v/>
      </c>
      <c r="AK100" s="236" t="str">
        <f t="shared" si="4"/>
        <v/>
      </c>
      <c r="AL100" s="236"/>
    </row>
    <row r="101" spans="1:38" s="112" customFormat="1" ht="30" customHeight="1" x14ac:dyDescent="0.4">
      <c r="A101" s="35">
        <v>88</v>
      </c>
      <c r="B101" s="103" t="str">
        <f>IF('（別紙2-5）5月1日～5月31日'!B101="","",'（別紙2-5）5月1日～5月31日'!B101)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94"/>
      <c r="AH101" s="36">
        <f>SUM('（別紙2-1）4月1日～4月30日'!D101:AG101,'（別紙2-5）5月1日～5月31日'!D101:AH101,'（別紙2-6）6月1日～6月30日'!D101:AG101,'（別紙2-7）7月1日～7月31日'!D101:AH101,'（別紙2-8）8月1日～8月31日'!D101:AH101,'（別紙2-9）9月1日～9月30日'!D101:AG101,'（別紙2-7）10月1日～10月31日'!D101:AH101,'（別紙2-8）11月1日～11月30日'!D101:AG101)</f>
        <v>0</v>
      </c>
      <c r="AJ101" s="112" t="str">
        <f t="shared" si="3"/>
        <v/>
      </c>
      <c r="AK101" s="236" t="str">
        <f t="shared" si="4"/>
        <v/>
      </c>
      <c r="AL101" s="236"/>
    </row>
    <row r="102" spans="1:38" s="112" customFormat="1" ht="30" customHeight="1" x14ac:dyDescent="0.4">
      <c r="A102" s="35">
        <v>89</v>
      </c>
      <c r="B102" s="103" t="str">
        <f>IF('（別紙2-5）5月1日～5月31日'!B102="","",'（別紙2-5）5月1日～5月31日'!B102)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94"/>
      <c r="AH102" s="36">
        <f>SUM('（別紙2-1）4月1日～4月30日'!D102:AG102,'（別紙2-5）5月1日～5月31日'!D102:AH102,'（別紙2-6）6月1日～6月30日'!D102:AG102,'（別紙2-7）7月1日～7月31日'!D102:AH102,'（別紙2-8）8月1日～8月31日'!D102:AH102,'（別紙2-9）9月1日～9月30日'!D102:AG102,'（別紙2-7）10月1日～10月31日'!D102:AH102,'（別紙2-8）11月1日～11月30日'!D102:AG102)</f>
        <v>0</v>
      </c>
      <c r="AJ102" s="112" t="str">
        <f t="shared" si="3"/>
        <v/>
      </c>
      <c r="AK102" s="236" t="str">
        <f t="shared" si="4"/>
        <v/>
      </c>
      <c r="AL102" s="236"/>
    </row>
    <row r="103" spans="1:38" s="112" customFormat="1" ht="30" customHeight="1" thickBot="1" x14ac:dyDescent="0.45">
      <c r="A103" s="35">
        <v>90</v>
      </c>
      <c r="B103" s="104" t="str">
        <f>IF('（別紙2-5）5月1日～5月31日'!B103="","",'（別紙2-5）5月1日～5月31日'!B103)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94"/>
      <c r="AH103" s="36">
        <f>SUM('（別紙2-1）4月1日～4月30日'!D103:AG103,'（別紙2-5）5月1日～5月31日'!D103:AH103,'（別紙2-6）6月1日～6月30日'!D103:AG103,'（別紙2-7）7月1日～7月31日'!D103:AH103,'（別紙2-8）8月1日～8月31日'!D103:AH103,'（別紙2-9）9月1日～9月30日'!D103:AG103,'（別紙2-7）10月1日～10月31日'!D103:AH103,'（別紙2-8）11月1日～11月30日'!D103:AG103)</f>
        <v>0</v>
      </c>
      <c r="AJ103" s="112" t="str">
        <f t="shared" si="3"/>
        <v/>
      </c>
      <c r="AK103" s="236" t="str">
        <f t="shared" si="4"/>
        <v/>
      </c>
      <c r="AL103" s="236"/>
    </row>
    <row r="104" spans="1:38" s="112" customFormat="1" ht="30" customHeight="1" x14ac:dyDescent="0.4">
      <c r="A104" s="71">
        <v>91</v>
      </c>
      <c r="B104" s="105" t="str">
        <f>IF('（別紙2-5）5月1日～5月31日'!B104="","",'（別紙2-5）5月1日～5月31日'!B104)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95"/>
      <c r="AH104" s="59">
        <f>SUM('（別紙2-1）4月1日～4月30日'!D104:AG104,'（別紙2-5）5月1日～5月31日'!D104:AH104,'（別紙2-6）6月1日～6月30日'!D104:AG104,'（別紙2-7）7月1日～7月31日'!D104:AH104,'（別紙2-8）8月1日～8月31日'!D104:AH104,'（別紙2-9）9月1日～9月30日'!D104:AG104,'（別紙2-7）10月1日～10月31日'!D104:AH104,'（別紙2-8）11月1日～11月30日'!D104:AG104)</f>
        <v>0</v>
      </c>
      <c r="AJ104" s="112" t="str">
        <f t="shared" si="3"/>
        <v/>
      </c>
      <c r="AK104" s="236" t="str">
        <f t="shared" si="4"/>
        <v/>
      </c>
      <c r="AL104" s="236"/>
    </row>
    <row r="105" spans="1:38" s="112" customFormat="1" ht="30" customHeight="1" x14ac:dyDescent="0.4">
      <c r="A105" s="35">
        <v>92</v>
      </c>
      <c r="B105" s="103" t="str">
        <f>IF('（別紙2-5）5月1日～5月31日'!B105="","",'（別紙2-5）5月1日～5月31日'!B105)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94"/>
      <c r="AH105" s="36">
        <f>SUM('（別紙2-1）4月1日～4月30日'!D105:AG105,'（別紙2-5）5月1日～5月31日'!D105:AH105,'（別紙2-6）6月1日～6月30日'!D105:AG105,'（別紙2-7）7月1日～7月31日'!D105:AH105,'（別紙2-8）8月1日～8月31日'!D105:AH105,'（別紙2-9）9月1日～9月30日'!D105:AG105,'（別紙2-7）10月1日～10月31日'!D105:AH105,'（別紙2-8）11月1日～11月30日'!D105:AG105)</f>
        <v>0</v>
      </c>
      <c r="AJ105" s="112" t="str">
        <f t="shared" si="3"/>
        <v/>
      </c>
      <c r="AK105" s="236" t="str">
        <f t="shared" si="4"/>
        <v/>
      </c>
      <c r="AL105" s="236"/>
    </row>
    <row r="106" spans="1:38" s="112" customFormat="1" ht="30" customHeight="1" x14ac:dyDescent="0.4">
      <c r="A106" s="35">
        <v>93</v>
      </c>
      <c r="B106" s="103" t="str">
        <f>IF('（別紙2-5）5月1日～5月31日'!B106="","",'（別紙2-5）5月1日～5月31日'!B106)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94"/>
      <c r="AH106" s="36">
        <f>SUM('（別紙2-1）4月1日～4月30日'!D106:AG106,'（別紙2-5）5月1日～5月31日'!D106:AH106,'（別紙2-6）6月1日～6月30日'!D106:AG106,'（別紙2-7）7月1日～7月31日'!D106:AH106,'（別紙2-8）8月1日～8月31日'!D106:AH106,'（別紙2-9）9月1日～9月30日'!D106:AG106,'（別紙2-7）10月1日～10月31日'!D106:AH106,'（別紙2-8）11月1日～11月30日'!D106:AG106)</f>
        <v>0</v>
      </c>
      <c r="AJ106" s="112" t="str">
        <f t="shared" si="3"/>
        <v/>
      </c>
      <c r="AK106" s="236" t="str">
        <f t="shared" si="4"/>
        <v/>
      </c>
      <c r="AL106" s="236"/>
    </row>
    <row r="107" spans="1:38" s="112" customFormat="1" ht="30" customHeight="1" x14ac:dyDescent="0.4">
      <c r="A107" s="35">
        <v>94</v>
      </c>
      <c r="B107" s="103" t="str">
        <f>IF('（別紙2-5）5月1日～5月31日'!B107="","",'（別紙2-5）5月1日～5月31日'!B107)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94"/>
      <c r="AH107" s="36">
        <f>SUM('（別紙2-1）4月1日～4月30日'!D107:AG107,'（別紙2-5）5月1日～5月31日'!D107:AH107,'（別紙2-6）6月1日～6月30日'!D107:AG107,'（別紙2-7）7月1日～7月31日'!D107:AH107,'（別紙2-8）8月1日～8月31日'!D107:AH107,'（別紙2-9）9月1日～9月30日'!D107:AG107,'（別紙2-7）10月1日～10月31日'!D107:AH107,'（別紙2-8）11月1日～11月30日'!D107:AG107)</f>
        <v>0</v>
      </c>
      <c r="AJ107" s="112" t="str">
        <f t="shared" si="3"/>
        <v/>
      </c>
      <c r="AK107" s="236" t="str">
        <f t="shared" si="4"/>
        <v/>
      </c>
      <c r="AL107" s="236"/>
    </row>
    <row r="108" spans="1:38" s="112" customFormat="1" ht="30" customHeight="1" thickBot="1" x14ac:dyDescent="0.45">
      <c r="A108" s="37">
        <v>95</v>
      </c>
      <c r="B108" s="104" t="str">
        <f>IF('（別紙2-5）5月1日～5月31日'!B108="","",'（別紙2-5）5月1日～5月31日'!B108)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93"/>
      <c r="AH108" s="38">
        <f>SUM('（別紙2-1）4月1日～4月30日'!D108:AG108,'（別紙2-5）5月1日～5月31日'!D108:AH108,'（別紙2-6）6月1日～6月30日'!D108:AG108,'（別紙2-7）7月1日～7月31日'!D108:AH108,'（別紙2-8）8月1日～8月31日'!D108:AH108,'（別紙2-9）9月1日～9月30日'!D108:AG108,'（別紙2-7）10月1日～10月31日'!D108:AH108,'（別紙2-8）11月1日～11月30日'!D108:AG108)</f>
        <v>0</v>
      </c>
      <c r="AJ108" s="112" t="str">
        <f t="shared" si="3"/>
        <v/>
      </c>
      <c r="AK108" s="236" t="str">
        <f t="shared" si="4"/>
        <v/>
      </c>
      <c r="AL108" s="236"/>
    </row>
    <row r="109" spans="1:38" s="112" customFormat="1" ht="30" customHeight="1" x14ac:dyDescent="0.4">
      <c r="A109" s="64">
        <v>96</v>
      </c>
      <c r="B109" s="105" t="str">
        <f>IF('（別紙2-5）5月1日～5月31日'!B109="","",'（別紙2-5）5月1日～5月31日'!B109)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96"/>
      <c r="AH109" s="70">
        <f>SUM('（別紙2-1）4月1日～4月30日'!D109:AG109,'（別紙2-5）5月1日～5月31日'!D109:AH109,'（別紙2-6）6月1日～6月30日'!D109:AG109,'（別紙2-7）7月1日～7月31日'!D109:AH109,'（別紙2-8）8月1日～8月31日'!D109:AH109,'（別紙2-9）9月1日～9月30日'!D109:AG109,'（別紙2-7）10月1日～10月31日'!D109:AH109,'（別紙2-8）11月1日～11月30日'!D109:AG109)</f>
        <v>0</v>
      </c>
      <c r="AJ109" s="112" t="str">
        <f t="shared" si="3"/>
        <v/>
      </c>
      <c r="AK109" s="236" t="str">
        <f t="shared" si="4"/>
        <v/>
      </c>
      <c r="AL109" s="236"/>
    </row>
    <row r="110" spans="1:38" s="112" customFormat="1" ht="30" customHeight="1" x14ac:dyDescent="0.4">
      <c r="A110" s="35">
        <v>97</v>
      </c>
      <c r="B110" s="103" t="str">
        <f>IF('（別紙2-5）5月1日～5月31日'!B110="","",'（別紙2-5）5月1日～5月31日'!B110)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94"/>
      <c r="AH110" s="36">
        <f>SUM('（別紙2-1）4月1日～4月30日'!D110:AG110,'（別紙2-5）5月1日～5月31日'!D110:AH110,'（別紙2-6）6月1日～6月30日'!D110:AG110,'（別紙2-7）7月1日～7月31日'!D110:AH110,'（別紙2-8）8月1日～8月31日'!D110:AH110,'（別紙2-9）9月1日～9月30日'!D110:AG110,'（別紙2-7）10月1日～10月31日'!D110:AH110,'（別紙2-8）11月1日～11月30日'!D110:AG110)</f>
        <v>0</v>
      </c>
      <c r="AJ110" s="112" t="str">
        <f t="shared" si="3"/>
        <v/>
      </c>
      <c r="AK110" s="236" t="str">
        <f t="shared" si="4"/>
        <v/>
      </c>
      <c r="AL110" s="236"/>
    </row>
    <row r="111" spans="1:38" s="112" customFormat="1" ht="30" customHeight="1" x14ac:dyDescent="0.4">
      <c r="A111" s="35">
        <v>98</v>
      </c>
      <c r="B111" s="103" t="str">
        <f>IF('（別紙2-5）5月1日～5月31日'!B111="","",'（別紙2-5）5月1日～5月31日'!B111)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94"/>
      <c r="AH111" s="36">
        <f>SUM('（別紙2-1）4月1日～4月30日'!D111:AG111,'（別紙2-5）5月1日～5月31日'!D111:AH111,'（別紙2-6）6月1日～6月30日'!D111:AG111,'（別紙2-7）7月1日～7月31日'!D111:AH111,'（別紙2-8）8月1日～8月31日'!D111:AH111,'（別紙2-9）9月1日～9月30日'!D111:AG111,'（別紙2-7）10月1日～10月31日'!D111:AH111,'（別紙2-8）11月1日～11月30日'!D111:AG111)</f>
        <v>0</v>
      </c>
      <c r="AJ111" s="112" t="str">
        <f t="shared" si="3"/>
        <v/>
      </c>
      <c r="AK111" s="236" t="str">
        <f t="shared" si="4"/>
        <v/>
      </c>
      <c r="AL111" s="236"/>
    </row>
    <row r="112" spans="1:38" s="112" customFormat="1" ht="30" customHeight="1" x14ac:dyDescent="0.4">
      <c r="A112" s="35">
        <v>99</v>
      </c>
      <c r="B112" s="103" t="str">
        <f>IF('（別紙2-5）5月1日～5月31日'!B112="","",'（別紙2-5）5月1日～5月31日'!B112)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94"/>
      <c r="AH112" s="36">
        <f>SUM('（別紙2-1）4月1日～4月30日'!D112:AG112,'（別紙2-5）5月1日～5月31日'!D112:AH112,'（別紙2-6）6月1日～6月30日'!D112:AG112,'（別紙2-7）7月1日～7月31日'!D112:AH112,'（別紙2-8）8月1日～8月31日'!D112:AH112,'（別紙2-9）9月1日～9月30日'!D112:AG112,'（別紙2-7）10月1日～10月31日'!D112:AH112,'（別紙2-8）11月1日～11月30日'!D112:AG112)</f>
        <v>0</v>
      </c>
      <c r="AJ112" s="112" t="str">
        <f t="shared" si="3"/>
        <v/>
      </c>
      <c r="AK112" s="236" t="str">
        <f t="shared" si="4"/>
        <v/>
      </c>
      <c r="AL112" s="236"/>
    </row>
    <row r="113" spans="1:38" s="112" customFormat="1" ht="30" customHeight="1" thickBot="1" x14ac:dyDescent="0.45">
      <c r="A113" s="35">
        <v>100</v>
      </c>
      <c r="B113" s="104" t="str">
        <f>IF('（別紙2-5）5月1日～5月31日'!B113="","",'（別紙2-5）5月1日～5月31日'!B113)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94"/>
      <c r="AH113" s="36">
        <f>SUM('（別紙2-1）4月1日～4月30日'!D113:AG113,'（別紙2-5）5月1日～5月31日'!D113:AH113,'（別紙2-6）6月1日～6月30日'!D113:AG113,'（別紙2-7）7月1日～7月31日'!D113:AH113,'（別紙2-8）8月1日～8月31日'!D113:AH113,'（別紙2-9）9月1日～9月30日'!D113:AG113,'（別紙2-7）10月1日～10月31日'!D113:AH113,'（別紙2-8）11月1日～11月30日'!D113:AG113)</f>
        <v>0</v>
      </c>
      <c r="AJ113" s="112" t="str">
        <f t="shared" si="3"/>
        <v/>
      </c>
      <c r="AK113" s="236" t="str">
        <f t="shared" si="4"/>
        <v/>
      </c>
      <c r="AL113" s="236"/>
    </row>
    <row r="114" spans="1:38" s="112" customFormat="1" ht="30" customHeight="1" x14ac:dyDescent="0.4">
      <c r="A114" s="71">
        <v>101</v>
      </c>
      <c r="B114" s="105" t="str">
        <f>IF('（別紙2-5）5月1日～5月31日'!B114="","",'（別紙2-5）5月1日～5月31日'!B114)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95"/>
      <c r="AH114" s="59">
        <f>SUM('（別紙2-1）4月1日～4月30日'!D114:AG114,'（別紙2-5）5月1日～5月31日'!D114:AH114,'（別紙2-6）6月1日～6月30日'!D114:AG114,'（別紙2-7）7月1日～7月31日'!D114:AH114,'（別紙2-8）8月1日～8月31日'!D114:AH114,'（別紙2-9）9月1日～9月30日'!D114:AG114,'（別紙2-7）10月1日～10月31日'!D114:AH114,'（別紙2-8）11月1日～11月30日'!D114:AG114)</f>
        <v>0</v>
      </c>
      <c r="AJ114" s="112" t="str">
        <f t="shared" si="3"/>
        <v/>
      </c>
      <c r="AK114" s="236" t="str">
        <f t="shared" si="4"/>
        <v/>
      </c>
      <c r="AL114" s="236"/>
    </row>
    <row r="115" spans="1:38" s="112" customFormat="1" ht="30" customHeight="1" x14ac:dyDescent="0.4">
      <c r="A115" s="35">
        <v>102</v>
      </c>
      <c r="B115" s="103" t="str">
        <f>IF('（別紙2-5）5月1日～5月31日'!B115="","",'（別紙2-5）5月1日～5月31日'!B115)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94"/>
      <c r="AH115" s="36">
        <f>SUM('（別紙2-1）4月1日～4月30日'!D115:AG115,'（別紙2-5）5月1日～5月31日'!D115:AH115,'（別紙2-6）6月1日～6月30日'!D115:AG115,'（別紙2-7）7月1日～7月31日'!D115:AH115,'（別紙2-8）8月1日～8月31日'!D115:AH115,'（別紙2-9）9月1日～9月30日'!D115:AG115,'（別紙2-7）10月1日～10月31日'!D115:AH115,'（別紙2-8）11月1日～11月30日'!D115:AG115)</f>
        <v>0</v>
      </c>
      <c r="AJ115" s="112" t="str">
        <f t="shared" si="3"/>
        <v/>
      </c>
      <c r="AK115" s="236" t="str">
        <f t="shared" si="4"/>
        <v/>
      </c>
      <c r="AL115" s="236"/>
    </row>
    <row r="116" spans="1:38" s="112" customFormat="1" ht="30" customHeight="1" x14ac:dyDescent="0.4">
      <c r="A116" s="35">
        <v>103</v>
      </c>
      <c r="B116" s="103" t="str">
        <f>IF('（別紙2-5）5月1日～5月31日'!B116="","",'（別紙2-5）5月1日～5月31日'!B116)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94"/>
      <c r="AH116" s="36">
        <f>SUM('（別紙2-1）4月1日～4月30日'!D116:AG116,'（別紙2-5）5月1日～5月31日'!D116:AH116,'（別紙2-6）6月1日～6月30日'!D116:AG116,'（別紙2-7）7月1日～7月31日'!D116:AH116,'（別紙2-8）8月1日～8月31日'!D116:AH116,'（別紙2-9）9月1日～9月30日'!D116:AG116,'（別紙2-7）10月1日～10月31日'!D116:AH116,'（別紙2-8）11月1日～11月30日'!D116:AG116)</f>
        <v>0</v>
      </c>
      <c r="AJ116" s="112" t="str">
        <f t="shared" si="3"/>
        <v/>
      </c>
      <c r="AK116" s="236" t="str">
        <f t="shared" si="4"/>
        <v/>
      </c>
      <c r="AL116" s="236"/>
    </row>
    <row r="117" spans="1:38" s="112" customFormat="1" ht="30" customHeight="1" x14ac:dyDescent="0.4">
      <c r="A117" s="35">
        <v>104</v>
      </c>
      <c r="B117" s="103" t="str">
        <f>IF('（別紙2-5）5月1日～5月31日'!B117="","",'（別紙2-5）5月1日～5月31日'!B117)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94"/>
      <c r="AH117" s="36">
        <f>SUM('（別紙2-1）4月1日～4月30日'!D117:AG117,'（別紙2-5）5月1日～5月31日'!D117:AH117,'（別紙2-6）6月1日～6月30日'!D117:AG117,'（別紙2-7）7月1日～7月31日'!D117:AH117,'（別紙2-8）8月1日～8月31日'!D117:AH117,'（別紙2-9）9月1日～9月30日'!D117:AG117,'（別紙2-7）10月1日～10月31日'!D117:AH117,'（別紙2-8）11月1日～11月30日'!D117:AG117)</f>
        <v>0</v>
      </c>
      <c r="AJ117" s="112" t="str">
        <f t="shared" si="3"/>
        <v/>
      </c>
      <c r="AK117" s="236" t="str">
        <f t="shared" si="4"/>
        <v/>
      </c>
      <c r="AL117" s="236"/>
    </row>
    <row r="118" spans="1:38" s="112" customFormat="1" ht="30" customHeight="1" thickBot="1" x14ac:dyDescent="0.45">
      <c r="A118" s="37">
        <v>105</v>
      </c>
      <c r="B118" s="106" t="str">
        <f>IF('（別紙2-5）5月1日～5月31日'!B118="","",'（別紙2-5）5月1日～5月31日'!B118)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93"/>
      <c r="AH118" s="38">
        <f>SUM('（別紙2-1）4月1日～4月30日'!D118:AG118,'（別紙2-5）5月1日～5月31日'!D118:AH118,'（別紙2-6）6月1日～6月30日'!D118:AG118,'（別紙2-7）7月1日～7月31日'!D118:AH118,'（別紙2-8）8月1日～8月31日'!D118:AH118,'（別紙2-9）9月1日～9月30日'!D118:AG118,'（別紙2-7）10月1日～10月31日'!D118:AH118,'（別紙2-8）11月1日～11月30日'!D118:AG118)</f>
        <v>0</v>
      </c>
      <c r="AJ118" s="112" t="str">
        <f t="shared" si="3"/>
        <v/>
      </c>
      <c r="AK118" s="236" t="str">
        <f t="shared" si="4"/>
        <v/>
      </c>
      <c r="AL118" s="236"/>
    </row>
    <row r="119" spans="1:38" s="112" customFormat="1" ht="30" customHeight="1" x14ac:dyDescent="0.4">
      <c r="A119" s="64">
        <v>106</v>
      </c>
      <c r="B119" s="103" t="str">
        <f>IF('（別紙2-5）5月1日～5月31日'!B119="","",'（別紙2-5）5月1日～5月31日'!B119)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96"/>
      <c r="AH119" s="70">
        <f>SUM('（別紙2-1）4月1日～4月30日'!D119:AG119,'（別紙2-5）5月1日～5月31日'!D119:AH119,'（別紙2-6）6月1日～6月30日'!D119:AG119,'（別紙2-7）7月1日～7月31日'!D119:AH119,'（別紙2-8）8月1日～8月31日'!D119:AH119,'（別紙2-9）9月1日～9月30日'!D119:AG119,'（別紙2-7）10月1日～10月31日'!D119:AH119,'（別紙2-8）11月1日～11月30日'!D119:AG119)</f>
        <v>0</v>
      </c>
      <c r="AJ119" s="112" t="str">
        <f t="shared" si="3"/>
        <v/>
      </c>
      <c r="AK119" s="236" t="str">
        <f t="shared" si="4"/>
        <v/>
      </c>
      <c r="AL119" s="236"/>
    </row>
    <row r="120" spans="1:38" s="112" customFormat="1" ht="30" customHeight="1" x14ac:dyDescent="0.4">
      <c r="A120" s="35">
        <v>107</v>
      </c>
      <c r="B120" s="103" t="str">
        <f>IF('（別紙2-5）5月1日～5月31日'!B120="","",'（別紙2-5）5月1日～5月31日'!B120)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94"/>
      <c r="AH120" s="36">
        <f>SUM('（別紙2-1）4月1日～4月30日'!D120:AG120,'（別紙2-5）5月1日～5月31日'!D120:AH120,'（別紙2-6）6月1日～6月30日'!D120:AG120,'（別紙2-7）7月1日～7月31日'!D120:AH120,'（別紙2-8）8月1日～8月31日'!D120:AH120,'（別紙2-9）9月1日～9月30日'!D120:AG120,'（別紙2-7）10月1日～10月31日'!D120:AH120,'（別紙2-8）11月1日～11月30日'!D120:AG120)</f>
        <v>0</v>
      </c>
      <c r="AJ120" s="112" t="str">
        <f t="shared" si="3"/>
        <v/>
      </c>
      <c r="AK120" s="236" t="str">
        <f t="shared" si="4"/>
        <v/>
      </c>
      <c r="AL120" s="236"/>
    </row>
    <row r="121" spans="1:38" s="112" customFormat="1" ht="30" customHeight="1" x14ac:dyDescent="0.4">
      <c r="A121" s="35">
        <v>108</v>
      </c>
      <c r="B121" s="103" t="str">
        <f>IF('（別紙2-5）5月1日～5月31日'!B121="","",'（別紙2-5）5月1日～5月31日'!B121)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94"/>
      <c r="AH121" s="36">
        <f>SUM('（別紙2-1）4月1日～4月30日'!D121:AG121,'（別紙2-5）5月1日～5月31日'!D121:AH121,'（別紙2-6）6月1日～6月30日'!D121:AG121,'（別紙2-7）7月1日～7月31日'!D121:AH121,'（別紙2-8）8月1日～8月31日'!D121:AH121,'（別紙2-9）9月1日～9月30日'!D121:AG121,'（別紙2-7）10月1日～10月31日'!D121:AH121,'（別紙2-8）11月1日～11月30日'!D121:AG121)</f>
        <v>0</v>
      </c>
      <c r="AJ121" s="112" t="str">
        <f t="shared" si="3"/>
        <v/>
      </c>
      <c r="AK121" s="236" t="str">
        <f t="shared" si="4"/>
        <v/>
      </c>
      <c r="AL121" s="236"/>
    </row>
    <row r="122" spans="1:38" s="112" customFormat="1" ht="30" customHeight="1" x14ac:dyDescent="0.4">
      <c r="A122" s="35">
        <v>109</v>
      </c>
      <c r="B122" s="103" t="str">
        <f>IF('（別紙2-5）5月1日～5月31日'!B122="","",'（別紙2-5）5月1日～5月31日'!B122)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94"/>
      <c r="AH122" s="36">
        <f>SUM('（別紙2-1）4月1日～4月30日'!D122:AG122,'（別紙2-5）5月1日～5月31日'!D122:AH122,'（別紙2-6）6月1日～6月30日'!D122:AG122,'（別紙2-7）7月1日～7月31日'!D122:AH122,'（別紙2-8）8月1日～8月31日'!D122:AH122,'（別紙2-9）9月1日～9月30日'!D122:AG122,'（別紙2-7）10月1日～10月31日'!D122:AH122,'（別紙2-8）11月1日～11月30日'!D122:AG122)</f>
        <v>0</v>
      </c>
      <c r="AJ122" s="112" t="str">
        <f t="shared" si="3"/>
        <v/>
      </c>
      <c r="AK122" s="236" t="str">
        <f t="shared" si="4"/>
        <v/>
      </c>
      <c r="AL122" s="236"/>
    </row>
    <row r="123" spans="1:38" s="112" customFormat="1" ht="30" customHeight="1" thickBot="1" x14ac:dyDescent="0.45">
      <c r="A123" s="35">
        <v>110</v>
      </c>
      <c r="B123" s="104" t="str">
        <f>IF('（別紙2-5）5月1日～5月31日'!B123="","",'（別紙2-5）5月1日～5月31日'!B123)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94"/>
      <c r="AH123" s="36">
        <f>SUM('（別紙2-1）4月1日～4月30日'!D123:AG123,'（別紙2-5）5月1日～5月31日'!D123:AH123,'（別紙2-6）6月1日～6月30日'!D123:AG123,'（別紙2-7）7月1日～7月31日'!D123:AH123,'（別紙2-8）8月1日～8月31日'!D123:AH123,'（別紙2-9）9月1日～9月30日'!D123:AG123,'（別紙2-7）10月1日～10月31日'!D123:AH123,'（別紙2-8）11月1日～11月30日'!D123:AG123)</f>
        <v>0</v>
      </c>
      <c r="AJ123" s="112" t="str">
        <f t="shared" si="3"/>
        <v/>
      </c>
      <c r="AK123" s="236" t="str">
        <f t="shared" si="4"/>
        <v/>
      </c>
      <c r="AL123" s="236"/>
    </row>
    <row r="124" spans="1:38" s="112" customFormat="1" ht="30" customHeight="1" x14ac:dyDescent="0.4">
      <c r="A124" s="71">
        <v>111</v>
      </c>
      <c r="B124" s="105" t="str">
        <f>IF('（別紙2-5）5月1日～5月31日'!B124="","",'（別紙2-5）5月1日～5月31日'!B124)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95"/>
      <c r="AH124" s="59">
        <f>SUM('（別紙2-1）4月1日～4月30日'!D124:AG124,'（別紙2-5）5月1日～5月31日'!D124:AH124,'（別紙2-6）6月1日～6月30日'!D124:AG124,'（別紙2-7）7月1日～7月31日'!D124:AH124,'（別紙2-8）8月1日～8月31日'!D124:AH124,'（別紙2-9）9月1日～9月30日'!D124:AG124,'（別紙2-7）10月1日～10月31日'!D124:AH124,'（別紙2-8）11月1日～11月30日'!D124:AG124)</f>
        <v>0</v>
      </c>
      <c r="AJ124" s="112" t="str">
        <f t="shared" si="3"/>
        <v/>
      </c>
      <c r="AK124" s="236" t="str">
        <f t="shared" si="4"/>
        <v/>
      </c>
      <c r="AL124" s="236"/>
    </row>
    <row r="125" spans="1:38" s="112" customFormat="1" ht="30" customHeight="1" x14ac:dyDescent="0.4">
      <c r="A125" s="35">
        <v>112</v>
      </c>
      <c r="B125" s="103" t="str">
        <f>IF('（別紙2-5）5月1日～5月31日'!B125="","",'（別紙2-5）5月1日～5月31日'!B125)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94"/>
      <c r="AH125" s="36">
        <f>SUM('（別紙2-1）4月1日～4月30日'!D125:AG125,'（別紙2-5）5月1日～5月31日'!D125:AH125,'（別紙2-6）6月1日～6月30日'!D125:AG125,'（別紙2-7）7月1日～7月31日'!D125:AH125,'（別紙2-8）8月1日～8月31日'!D125:AH125,'（別紙2-9）9月1日～9月30日'!D125:AG125,'（別紙2-7）10月1日～10月31日'!D125:AH125,'（別紙2-8）11月1日～11月30日'!D125:AG125)</f>
        <v>0</v>
      </c>
      <c r="AJ125" s="112" t="str">
        <f t="shared" si="3"/>
        <v/>
      </c>
      <c r="AK125" s="236" t="str">
        <f t="shared" si="4"/>
        <v/>
      </c>
      <c r="AL125" s="236"/>
    </row>
    <row r="126" spans="1:38" s="112" customFormat="1" ht="30" customHeight="1" x14ac:dyDescent="0.4">
      <c r="A126" s="35">
        <v>113</v>
      </c>
      <c r="B126" s="103" t="str">
        <f>IF('（別紙2-5）5月1日～5月31日'!B126="","",'（別紙2-5）5月1日～5月31日'!B126)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94"/>
      <c r="AH126" s="36">
        <f>SUM('（別紙2-1）4月1日～4月30日'!D126:AG126,'（別紙2-5）5月1日～5月31日'!D126:AH126,'（別紙2-6）6月1日～6月30日'!D126:AG126,'（別紙2-7）7月1日～7月31日'!D126:AH126,'（別紙2-8）8月1日～8月31日'!D126:AH126,'（別紙2-9）9月1日～9月30日'!D126:AG126,'（別紙2-7）10月1日～10月31日'!D126:AH126,'（別紙2-8）11月1日～11月30日'!D126:AG126)</f>
        <v>0</v>
      </c>
      <c r="AJ126" s="112" t="str">
        <f t="shared" si="3"/>
        <v/>
      </c>
      <c r="AK126" s="236" t="str">
        <f t="shared" si="4"/>
        <v/>
      </c>
      <c r="AL126" s="236"/>
    </row>
    <row r="127" spans="1:38" s="112" customFormat="1" ht="30" customHeight="1" x14ac:dyDescent="0.4">
      <c r="A127" s="35">
        <v>114</v>
      </c>
      <c r="B127" s="103" t="str">
        <f>IF('（別紙2-5）5月1日～5月31日'!B127="","",'（別紙2-5）5月1日～5月31日'!B127)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94"/>
      <c r="AH127" s="36">
        <f>SUM('（別紙2-1）4月1日～4月30日'!D127:AG127,'（別紙2-5）5月1日～5月31日'!D127:AH127,'（別紙2-6）6月1日～6月30日'!D127:AG127,'（別紙2-7）7月1日～7月31日'!D127:AH127,'（別紙2-8）8月1日～8月31日'!D127:AH127,'（別紙2-9）9月1日～9月30日'!D127:AG127,'（別紙2-7）10月1日～10月31日'!D127:AH127,'（別紙2-8）11月1日～11月30日'!D127:AG127)</f>
        <v>0</v>
      </c>
      <c r="AJ127" s="112" t="str">
        <f t="shared" si="3"/>
        <v/>
      </c>
      <c r="AK127" s="236" t="str">
        <f t="shared" si="4"/>
        <v/>
      </c>
      <c r="AL127" s="236"/>
    </row>
    <row r="128" spans="1:38" s="112" customFormat="1" ht="30" customHeight="1" thickBot="1" x14ac:dyDescent="0.45">
      <c r="A128" s="37">
        <v>115</v>
      </c>
      <c r="B128" s="104" t="str">
        <f>IF('（別紙2-5）5月1日～5月31日'!B128="","",'（別紙2-5）5月1日～5月31日'!B128)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93"/>
      <c r="AH128" s="38">
        <f>SUM('（別紙2-1）4月1日～4月30日'!D128:AG128,'（別紙2-5）5月1日～5月31日'!D128:AH128,'（別紙2-6）6月1日～6月30日'!D128:AG128,'（別紙2-7）7月1日～7月31日'!D128:AH128,'（別紙2-8）8月1日～8月31日'!D128:AH128,'（別紙2-9）9月1日～9月30日'!D128:AG128,'（別紙2-7）10月1日～10月31日'!D128:AH128,'（別紙2-8）11月1日～11月30日'!D128:AG128)</f>
        <v>0</v>
      </c>
      <c r="AJ128" s="112" t="str">
        <f t="shared" si="3"/>
        <v/>
      </c>
      <c r="AK128" s="236" t="str">
        <f t="shared" si="4"/>
        <v/>
      </c>
      <c r="AL128" s="236"/>
    </row>
    <row r="129" spans="1:38" s="112" customFormat="1" ht="30" customHeight="1" x14ac:dyDescent="0.4">
      <c r="A129" s="64">
        <v>116</v>
      </c>
      <c r="B129" s="105" t="str">
        <f>IF('（別紙2-5）5月1日～5月31日'!B129="","",'（別紙2-5）5月1日～5月31日'!B129)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96"/>
      <c r="AH129" s="70">
        <f>SUM('（別紙2-1）4月1日～4月30日'!D129:AG129,'（別紙2-5）5月1日～5月31日'!D129:AH129,'（別紙2-6）6月1日～6月30日'!D129:AG129,'（別紙2-7）7月1日～7月31日'!D129:AH129,'（別紙2-8）8月1日～8月31日'!D129:AH129,'（別紙2-9）9月1日～9月30日'!D129:AG129,'（別紙2-7）10月1日～10月31日'!D129:AH129,'（別紙2-8）11月1日～11月30日'!D129:AG129)</f>
        <v>0</v>
      </c>
      <c r="AJ129" s="112" t="str">
        <f t="shared" si="3"/>
        <v/>
      </c>
      <c r="AK129" s="236" t="str">
        <f t="shared" si="4"/>
        <v/>
      </c>
      <c r="AL129" s="236"/>
    </row>
    <row r="130" spans="1:38" s="112" customFormat="1" ht="30" customHeight="1" x14ac:dyDescent="0.4">
      <c r="A130" s="35">
        <v>117</v>
      </c>
      <c r="B130" s="103" t="str">
        <f>IF('（別紙2-5）5月1日～5月31日'!B130="","",'（別紙2-5）5月1日～5月31日'!B130)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94"/>
      <c r="AH130" s="36">
        <f>SUM('（別紙2-1）4月1日～4月30日'!D130:AG130,'（別紙2-5）5月1日～5月31日'!D130:AH130,'（別紙2-6）6月1日～6月30日'!D130:AG130,'（別紙2-7）7月1日～7月31日'!D130:AH130,'（別紙2-8）8月1日～8月31日'!D130:AH130,'（別紙2-9）9月1日～9月30日'!D130:AG130,'（別紙2-7）10月1日～10月31日'!D130:AH130,'（別紙2-8）11月1日～11月30日'!D130:AG130)</f>
        <v>0</v>
      </c>
      <c r="AJ130" s="112" t="str">
        <f t="shared" si="3"/>
        <v/>
      </c>
      <c r="AK130" s="236" t="str">
        <f t="shared" si="4"/>
        <v/>
      </c>
      <c r="AL130" s="236"/>
    </row>
    <row r="131" spans="1:38" s="112" customFormat="1" ht="30" customHeight="1" x14ac:dyDescent="0.4">
      <c r="A131" s="35">
        <v>118</v>
      </c>
      <c r="B131" s="103" t="str">
        <f>IF('（別紙2-5）5月1日～5月31日'!B131="","",'（別紙2-5）5月1日～5月31日'!B131)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94"/>
      <c r="AH131" s="36">
        <f>SUM('（別紙2-1）4月1日～4月30日'!D131:AG131,'（別紙2-5）5月1日～5月31日'!D131:AH131,'（別紙2-6）6月1日～6月30日'!D131:AG131,'（別紙2-7）7月1日～7月31日'!D131:AH131,'（別紙2-8）8月1日～8月31日'!D131:AH131,'（別紙2-9）9月1日～9月30日'!D131:AG131,'（別紙2-7）10月1日～10月31日'!D131:AH131,'（別紙2-8）11月1日～11月30日'!D131:AG131)</f>
        <v>0</v>
      </c>
      <c r="AJ131" s="112" t="str">
        <f t="shared" si="3"/>
        <v/>
      </c>
      <c r="AK131" s="236" t="str">
        <f t="shared" si="4"/>
        <v/>
      </c>
      <c r="AL131" s="236"/>
    </row>
    <row r="132" spans="1:38" s="112" customFormat="1" ht="30" customHeight="1" x14ac:dyDescent="0.4">
      <c r="A132" s="35">
        <v>119</v>
      </c>
      <c r="B132" s="103" t="str">
        <f>IF('（別紙2-5）5月1日～5月31日'!B132="","",'（別紙2-5）5月1日～5月31日'!B132)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94"/>
      <c r="AH132" s="36">
        <f>SUM('（別紙2-1）4月1日～4月30日'!D132:AG132,'（別紙2-5）5月1日～5月31日'!D132:AH132,'（別紙2-6）6月1日～6月30日'!D132:AG132,'（別紙2-7）7月1日～7月31日'!D132:AH132,'（別紙2-8）8月1日～8月31日'!D132:AH132,'（別紙2-9）9月1日～9月30日'!D132:AG132,'（別紙2-7）10月1日～10月31日'!D132:AH132,'（別紙2-8）11月1日～11月30日'!D132:AG132)</f>
        <v>0</v>
      </c>
      <c r="AJ132" s="112" t="str">
        <f t="shared" si="3"/>
        <v/>
      </c>
      <c r="AK132" s="236" t="str">
        <f t="shared" si="4"/>
        <v/>
      </c>
      <c r="AL132" s="236"/>
    </row>
    <row r="133" spans="1:38" s="112" customFormat="1" ht="30" customHeight="1" thickBot="1" x14ac:dyDescent="0.45">
      <c r="A133" s="35">
        <v>120</v>
      </c>
      <c r="B133" s="104" t="str">
        <f>IF('（別紙2-5）5月1日～5月31日'!B133="","",'（別紙2-5）5月1日～5月31日'!B133)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94"/>
      <c r="AH133" s="36">
        <f>SUM('（別紙2-1）4月1日～4月30日'!D133:AG133,'（別紙2-5）5月1日～5月31日'!D133:AH133,'（別紙2-6）6月1日～6月30日'!D133:AG133,'（別紙2-7）7月1日～7月31日'!D133:AH133,'（別紙2-8）8月1日～8月31日'!D133:AH133,'（別紙2-9）9月1日～9月30日'!D133:AG133,'（別紙2-7）10月1日～10月31日'!D133:AH133,'（別紙2-8）11月1日～11月30日'!D133:AG133)</f>
        <v>0</v>
      </c>
      <c r="AJ133" s="112" t="str">
        <f t="shared" si="3"/>
        <v/>
      </c>
      <c r="AK133" s="236" t="str">
        <f t="shared" si="4"/>
        <v/>
      </c>
      <c r="AL133" s="236"/>
    </row>
    <row r="134" spans="1:38" s="112" customFormat="1" ht="30" customHeight="1" x14ac:dyDescent="0.4">
      <c r="A134" s="71">
        <v>121</v>
      </c>
      <c r="B134" s="105" t="str">
        <f>IF('（別紙2-5）5月1日～5月31日'!B134="","",'（別紙2-5）5月1日～5月31日'!B134)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95"/>
      <c r="AH134" s="59">
        <f>SUM('（別紙2-1）4月1日～4月30日'!D134:AG134,'（別紙2-5）5月1日～5月31日'!D134:AH134,'（別紙2-6）6月1日～6月30日'!D134:AG134,'（別紙2-7）7月1日～7月31日'!D134:AH134,'（別紙2-8）8月1日～8月31日'!D134:AH134,'（別紙2-9）9月1日～9月30日'!D134:AG134,'（別紙2-7）10月1日～10月31日'!D134:AH134,'（別紙2-8）11月1日～11月30日'!D134:AG134)</f>
        <v>0</v>
      </c>
      <c r="AJ134" s="112" t="str">
        <f t="shared" si="3"/>
        <v/>
      </c>
      <c r="AK134" s="236" t="str">
        <f t="shared" si="4"/>
        <v/>
      </c>
      <c r="AL134" s="236"/>
    </row>
    <row r="135" spans="1:38" s="112" customFormat="1" ht="30" customHeight="1" x14ac:dyDescent="0.4">
      <c r="A135" s="35">
        <v>122</v>
      </c>
      <c r="B135" s="103" t="str">
        <f>IF('（別紙2-5）5月1日～5月31日'!B135="","",'（別紙2-5）5月1日～5月31日'!B135)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94"/>
      <c r="AH135" s="36">
        <f>SUM('（別紙2-1）4月1日～4月30日'!D135:AG135,'（別紙2-5）5月1日～5月31日'!D135:AH135,'（別紙2-6）6月1日～6月30日'!D135:AG135,'（別紙2-7）7月1日～7月31日'!D135:AH135,'（別紙2-8）8月1日～8月31日'!D135:AH135,'（別紙2-9）9月1日～9月30日'!D135:AG135,'（別紙2-7）10月1日～10月31日'!D135:AH135,'（別紙2-8）11月1日～11月30日'!D135:AG135)</f>
        <v>0</v>
      </c>
      <c r="AJ135" s="112" t="str">
        <f t="shared" si="3"/>
        <v/>
      </c>
      <c r="AK135" s="236" t="str">
        <f t="shared" si="4"/>
        <v/>
      </c>
      <c r="AL135" s="236"/>
    </row>
    <row r="136" spans="1:38" s="112" customFormat="1" ht="30" customHeight="1" x14ac:dyDescent="0.4">
      <c r="A136" s="35">
        <v>123</v>
      </c>
      <c r="B136" s="103" t="str">
        <f>IF('（別紙2-5）5月1日～5月31日'!B136="","",'（別紙2-5）5月1日～5月31日'!B136)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94"/>
      <c r="AH136" s="36">
        <f>SUM('（別紙2-1）4月1日～4月30日'!D136:AG136,'（別紙2-5）5月1日～5月31日'!D136:AH136,'（別紙2-6）6月1日～6月30日'!D136:AG136,'（別紙2-7）7月1日～7月31日'!D136:AH136,'（別紙2-8）8月1日～8月31日'!D136:AH136,'（別紙2-9）9月1日～9月30日'!D136:AG136,'（別紙2-7）10月1日～10月31日'!D136:AH136,'（別紙2-8）11月1日～11月30日'!D136:AG136)</f>
        <v>0</v>
      </c>
      <c r="AJ136" s="112" t="str">
        <f t="shared" si="3"/>
        <v/>
      </c>
      <c r="AK136" s="236" t="str">
        <f t="shared" si="4"/>
        <v/>
      </c>
      <c r="AL136" s="236"/>
    </row>
    <row r="137" spans="1:38" s="112" customFormat="1" ht="30" customHeight="1" x14ac:dyDescent="0.4">
      <c r="A137" s="35">
        <v>124</v>
      </c>
      <c r="B137" s="103" t="str">
        <f>IF('（別紙2-5）5月1日～5月31日'!B137="","",'（別紙2-5）5月1日～5月31日'!B137)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94"/>
      <c r="AH137" s="36">
        <f>SUM('（別紙2-1）4月1日～4月30日'!D137:AG137,'（別紙2-5）5月1日～5月31日'!D137:AH137,'（別紙2-6）6月1日～6月30日'!D137:AG137,'（別紙2-7）7月1日～7月31日'!D137:AH137,'（別紙2-8）8月1日～8月31日'!D137:AH137,'（別紙2-9）9月1日～9月30日'!D137:AG137,'（別紙2-7）10月1日～10月31日'!D137:AH137,'（別紙2-8）11月1日～11月30日'!D137:AG137)</f>
        <v>0</v>
      </c>
      <c r="AJ137" s="112" t="str">
        <f t="shared" si="3"/>
        <v/>
      </c>
      <c r="AK137" s="236" t="str">
        <f t="shared" si="4"/>
        <v/>
      </c>
      <c r="AL137" s="236"/>
    </row>
    <row r="138" spans="1:38" s="112" customFormat="1" ht="30" customHeight="1" thickBot="1" x14ac:dyDescent="0.45">
      <c r="A138" s="37">
        <v>125</v>
      </c>
      <c r="B138" s="104" t="str">
        <f>IF('（別紙2-5）5月1日～5月31日'!B138="","",'（別紙2-5）5月1日～5月31日'!B138)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93"/>
      <c r="AH138" s="38">
        <f>SUM('（別紙2-1）4月1日～4月30日'!D138:AG138,'（別紙2-5）5月1日～5月31日'!D138:AH138,'（別紙2-6）6月1日～6月30日'!D138:AG138,'（別紙2-7）7月1日～7月31日'!D138:AH138,'（別紙2-8）8月1日～8月31日'!D138:AH138,'（別紙2-9）9月1日～9月30日'!D138:AG138,'（別紙2-7）10月1日～10月31日'!D138:AH138,'（別紙2-8）11月1日～11月30日'!D138:AG138)</f>
        <v>0</v>
      </c>
      <c r="AJ138" s="112" t="str">
        <f t="shared" si="3"/>
        <v/>
      </c>
      <c r="AK138" s="236" t="str">
        <f t="shared" si="4"/>
        <v/>
      </c>
      <c r="AL138" s="236"/>
    </row>
    <row r="139" spans="1:38" s="112" customFormat="1" ht="30" customHeight="1" x14ac:dyDescent="0.4">
      <c r="A139" s="64">
        <v>126</v>
      </c>
      <c r="B139" s="105" t="str">
        <f>IF('（別紙2-5）5月1日～5月31日'!B139="","",'（別紙2-5）5月1日～5月31日'!B139)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96"/>
      <c r="AH139" s="70">
        <f>SUM('（別紙2-1）4月1日～4月30日'!D139:AG139,'（別紙2-5）5月1日～5月31日'!D139:AH139,'（別紙2-6）6月1日～6月30日'!D139:AG139,'（別紙2-7）7月1日～7月31日'!D139:AH139,'（別紙2-8）8月1日～8月31日'!D139:AH139,'（別紙2-9）9月1日～9月30日'!D139:AG139,'（別紙2-7）10月1日～10月31日'!D139:AH139,'（別紙2-8）11月1日～11月30日'!D139:AG139)</f>
        <v>0</v>
      </c>
      <c r="AJ139" s="112" t="str">
        <f t="shared" si="3"/>
        <v/>
      </c>
      <c r="AK139" s="236" t="str">
        <f t="shared" si="4"/>
        <v/>
      </c>
      <c r="AL139" s="236"/>
    </row>
    <row r="140" spans="1:38" s="112" customFormat="1" ht="30" customHeight="1" x14ac:dyDescent="0.4">
      <c r="A140" s="35">
        <v>127</v>
      </c>
      <c r="B140" s="103" t="str">
        <f>IF('（別紙2-5）5月1日～5月31日'!B140="","",'（別紙2-5）5月1日～5月31日'!B140)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94"/>
      <c r="AH140" s="36">
        <f>SUM('（別紙2-1）4月1日～4月30日'!D140:AG140,'（別紙2-5）5月1日～5月31日'!D140:AH140,'（別紙2-6）6月1日～6月30日'!D140:AG140,'（別紙2-7）7月1日～7月31日'!D140:AH140,'（別紙2-8）8月1日～8月31日'!D140:AH140,'（別紙2-9）9月1日～9月30日'!D140:AG140,'（別紙2-7）10月1日～10月31日'!D140:AH140,'（別紙2-8）11月1日～11月30日'!D140:AG140)</f>
        <v>0</v>
      </c>
      <c r="AJ140" s="112" t="str">
        <f t="shared" si="3"/>
        <v/>
      </c>
      <c r="AK140" s="236" t="str">
        <f t="shared" si="4"/>
        <v/>
      </c>
      <c r="AL140" s="236"/>
    </row>
    <row r="141" spans="1:38" s="112" customFormat="1" ht="30" customHeight="1" x14ac:dyDescent="0.4">
      <c r="A141" s="35">
        <v>128</v>
      </c>
      <c r="B141" s="103" t="str">
        <f>IF('（別紙2-5）5月1日～5月31日'!B141="","",'（別紙2-5）5月1日～5月31日'!B141)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94"/>
      <c r="AH141" s="36">
        <f>SUM('（別紙2-1）4月1日～4月30日'!D141:AG141,'（別紙2-5）5月1日～5月31日'!D141:AH141,'（別紙2-6）6月1日～6月30日'!D141:AG141,'（別紙2-7）7月1日～7月31日'!D141:AH141,'（別紙2-8）8月1日～8月31日'!D141:AH141,'（別紙2-9）9月1日～9月30日'!D141:AG141,'（別紙2-7）10月1日～10月31日'!D141:AH141,'（別紙2-8）11月1日～11月30日'!D141:AG141)</f>
        <v>0</v>
      </c>
      <c r="AJ141" s="112" t="str">
        <f t="shared" si="3"/>
        <v/>
      </c>
      <c r="AK141" s="236" t="str">
        <f t="shared" si="4"/>
        <v/>
      </c>
      <c r="AL141" s="236"/>
    </row>
    <row r="142" spans="1:38" s="112" customFormat="1" ht="30" customHeight="1" x14ac:dyDescent="0.4">
      <c r="A142" s="35">
        <v>129</v>
      </c>
      <c r="B142" s="103" t="str">
        <f>IF('（別紙2-5）5月1日～5月31日'!B142="","",'（別紙2-5）5月1日～5月31日'!B142)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94"/>
      <c r="AH142" s="36">
        <f>SUM('（別紙2-1）4月1日～4月30日'!D142:AG142,'（別紙2-5）5月1日～5月31日'!D142:AH142,'（別紙2-6）6月1日～6月30日'!D142:AG142,'（別紙2-7）7月1日～7月31日'!D142:AH142,'（別紙2-8）8月1日～8月31日'!D142:AH142,'（別紙2-9）9月1日～9月30日'!D142:AG142,'（別紙2-7）10月1日～10月31日'!D142:AH142,'（別紙2-8）11月1日～11月30日'!D142:AG142)</f>
        <v>0</v>
      </c>
      <c r="AJ142" s="112" t="str">
        <f t="shared" si="3"/>
        <v/>
      </c>
      <c r="AK142" s="236" t="str">
        <f t="shared" si="4"/>
        <v/>
      </c>
      <c r="AL142" s="236"/>
    </row>
    <row r="143" spans="1:38" s="112" customFormat="1" ht="30" customHeight="1" thickBot="1" x14ac:dyDescent="0.45">
      <c r="A143" s="35">
        <v>130</v>
      </c>
      <c r="B143" s="104" t="str">
        <f>IF('（別紙2-5）5月1日～5月31日'!B143="","",'（別紙2-5）5月1日～5月31日'!B143)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94"/>
      <c r="AH143" s="36">
        <f>SUM('（別紙2-1）4月1日～4月30日'!D143:AG143,'（別紙2-5）5月1日～5月31日'!D143:AH143,'（別紙2-6）6月1日～6月30日'!D143:AG143,'（別紙2-7）7月1日～7月31日'!D143:AH143,'（別紙2-8）8月1日～8月31日'!D143:AH143,'（別紙2-9）9月1日～9月30日'!D143:AG143,'（別紙2-7）10月1日～10月31日'!D143:AH143,'（別紙2-8）11月1日～11月30日'!D143:AG143)</f>
        <v>0</v>
      </c>
      <c r="AJ143" s="112" t="str">
        <f t="shared" ref="AJ143:AJ163" si="5">IFERROR(MATCH(0,INDEX(0/($D143:$AG143&lt;&gt;""),),0),"")</f>
        <v/>
      </c>
      <c r="AK143" s="236" t="str">
        <f t="shared" ref="AK143:AK163" si="6">IFERROR(MATCH(MAX($D143:$AG143)+1,$D143:$AG143,1),"")</f>
        <v/>
      </c>
      <c r="AL143" s="236"/>
    </row>
    <row r="144" spans="1:38" s="112" customFormat="1" ht="30" customHeight="1" x14ac:dyDescent="0.4">
      <c r="A144" s="71">
        <v>131</v>
      </c>
      <c r="B144" s="105" t="str">
        <f>IF('（別紙2-5）5月1日～5月31日'!B144="","",'（別紙2-5）5月1日～5月31日'!B144)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95"/>
      <c r="AH144" s="59">
        <f>SUM('（別紙2-1）4月1日～4月30日'!D144:AG144,'（別紙2-5）5月1日～5月31日'!D144:AH144,'（別紙2-6）6月1日～6月30日'!D144:AG144,'（別紙2-7）7月1日～7月31日'!D144:AH144,'（別紙2-8）8月1日～8月31日'!D144:AH144,'（別紙2-9）9月1日～9月30日'!D144:AG144,'（別紙2-7）10月1日～10月31日'!D144:AH144,'（別紙2-8）11月1日～11月30日'!D144:AG144)</f>
        <v>0</v>
      </c>
      <c r="AJ144" s="112" t="str">
        <f t="shared" si="5"/>
        <v/>
      </c>
      <c r="AK144" s="236" t="str">
        <f t="shared" si="6"/>
        <v/>
      </c>
      <c r="AL144" s="236"/>
    </row>
    <row r="145" spans="1:38" s="112" customFormat="1" ht="30" customHeight="1" x14ac:dyDescent="0.4">
      <c r="A145" s="35">
        <v>132</v>
      </c>
      <c r="B145" s="103" t="str">
        <f>IF('（別紙2-5）5月1日～5月31日'!B145="","",'（別紙2-5）5月1日～5月31日'!B145)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94"/>
      <c r="AH145" s="36">
        <f>SUM('（別紙2-1）4月1日～4月30日'!D145:AG145,'（別紙2-5）5月1日～5月31日'!D145:AH145,'（別紙2-6）6月1日～6月30日'!D145:AG145,'（別紙2-7）7月1日～7月31日'!D145:AH145,'（別紙2-8）8月1日～8月31日'!D145:AH145,'（別紙2-9）9月1日～9月30日'!D145:AG145,'（別紙2-7）10月1日～10月31日'!D145:AH145,'（別紙2-8）11月1日～11月30日'!D145:AG145)</f>
        <v>0</v>
      </c>
      <c r="AJ145" s="112" t="str">
        <f t="shared" si="5"/>
        <v/>
      </c>
      <c r="AK145" s="236" t="str">
        <f t="shared" si="6"/>
        <v/>
      </c>
      <c r="AL145" s="236"/>
    </row>
    <row r="146" spans="1:38" s="112" customFormat="1" ht="30" customHeight="1" x14ac:dyDescent="0.4">
      <c r="A146" s="35">
        <v>133</v>
      </c>
      <c r="B146" s="103" t="str">
        <f>IF('（別紙2-5）5月1日～5月31日'!B146="","",'（別紙2-5）5月1日～5月31日'!B146)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94"/>
      <c r="AH146" s="36">
        <f>SUM('（別紙2-1）4月1日～4月30日'!D146:AG146,'（別紙2-5）5月1日～5月31日'!D146:AH146,'（別紙2-6）6月1日～6月30日'!D146:AG146,'（別紙2-7）7月1日～7月31日'!D146:AH146,'（別紙2-8）8月1日～8月31日'!D146:AH146,'（別紙2-9）9月1日～9月30日'!D146:AG146,'（別紙2-7）10月1日～10月31日'!D146:AH146,'（別紙2-8）11月1日～11月30日'!D146:AG146)</f>
        <v>0</v>
      </c>
      <c r="AJ146" s="112" t="str">
        <f t="shared" si="5"/>
        <v/>
      </c>
      <c r="AK146" s="236" t="str">
        <f t="shared" si="6"/>
        <v/>
      </c>
      <c r="AL146" s="236"/>
    </row>
    <row r="147" spans="1:38" s="112" customFormat="1" ht="30" customHeight="1" x14ac:dyDescent="0.4">
      <c r="A147" s="35">
        <v>134</v>
      </c>
      <c r="B147" s="103" t="str">
        <f>IF('（別紙2-5）5月1日～5月31日'!B147="","",'（別紙2-5）5月1日～5月31日'!B147)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94"/>
      <c r="AH147" s="36">
        <f>SUM('（別紙2-1）4月1日～4月30日'!D147:AG147,'（別紙2-5）5月1日～5月31日'!D147:AH147,'（別紙2-6）6月1日～6月30日'!D147:AG147,'（別紙2-7）7月1日～7月31日'!D147:AH147,'（別紙2-8）8月1日～8月31日'!D147:AH147,'（別紙2-9）9月1日～9月30日'!D147:AG147,'（別紙2-7）10月1日～10月31日'!D147:AH147,'（別紙2-8）11月1日～11月30日'!D147:AG147)</f>
        <v>0</v>
      </c>
      <c r="AJ147" s="112" t="str">
        <f t="shared" si="5"/>
        <v/>
      </c>
      <c r="AK147" s="236" t="str">
        <f t="shared" si="6"/>
        <v/>
      </c>
      <c r="AL147" s="236"/>
    </row>
    <row r="148" spans="1:38" s="112" customFormat="1" ht="30" customHeight="1" thickBot="1" x14ac:dyDescent="0.45">
      <c r="A148" s="37">
        <v>135</v>
      </c>
      <c r="B148" s="104" t="str">
        <f>IF('（別紙2-5）5月1日～5月31日'!B148="","",'（別紙2-5）5月1日～5月31日'!B148)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93"/>
      <c r="AH148" s="38">
        <f>SUM('（別紙2-1）4月1日～4月30日'!D148:AG148,'（別紙2-5）5月1日～5月31日'!D148:AH148,'（別紙2-6）6月1日～6月30日'!D148:AG148,'（別紙2-7）7月1日～7月31日'!D148:AH148,'（別紙2-8）8月1日～8月31日'!D148:AH148,'（別紙2-9）9月1日～9月30日'!D148:AG148,'（別紙2-7）10月1日～10月31日'!D148:AH148,'（別紙2-8）11月1日～11月30日'!D148:AG148)</f>
        <v>0</v>
      </c>
      <c r="AJ148" s="112" t="str">
        <f t="shared" si="5"/>
        <v/>
      </c>
      <c r="AK148" s="236" t="str">
        <f t="shared" si="6"/>
        <v/>
      </c>
      <c r="AL148" s="236"/>
    </row>
    <row r="149" spans="1:38" s="112" customFormat="1" ht="30" customHeight="1" x14ac:dyDescent="0.4">
      <c r="A149" s="64">
        <v>136</v>
      </c>
      <c r="B149" s="105" t="str">
        <f>IF('（別紙2-5）5月1日～5月31日'!B149="","",'（別紙2-5）5月1日～5月31日'!B149)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96"/>
      <c r="AH149" s="70">
        <f>SUM('（別紙2-1）4月1日～4月30日'!D149:AG149,'（別紙2-5）5月1日～5月31日'!D149:AH149,'（別紙2-6）6月1日～6月30日'!D149:AG149,'（別紙2-7）7月1日～7月31日'!D149:AH149,'（別紙2-8）8月1日～8月31日'!D149:AH149,'（別紙2-9）9月1日～9月30日'!D149:AG149,'（別紙2-7）10月1日～10月31日'!D149:AH149,'（別紙2-8）11月1日～11月30日'!D149:AG149)</f>
        <v>0</v>
      </c>
      <c r="AJ149" s="112" t="str">
        <f t="shared" si="5"/>
        <v/>
      </c>
      <c r="AK149" s="236" t="str">
        <f t="shared" si="6"/>
        <v/>
      </c>
      <c r="AL149" s="236"/>
    </row>
    <row r="150" spans="1:38" s="112" customFormat="1" ht="30" customHeight="1" x14ac:dyDescent="0.4">
      <c r="A150" s="35">
        <v>137</v>
      </c>
      <c r="B150" s="103" t="str">
        <f>IF('（別紙2-5）5月1日～5月31日'!B150="","",'（別紙2-5）5月1日～5月31日'!B150)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94"/>
      <c r="AH150" s="36">
        <f>SUM('（別紙2-1）4月1日～4月30日'!D150:AG150,'（別紙2-5）5月1日～5月31日'!D150:AH150,'（別紙2-6）6月1日～6月30日'!D150:AG150,'（別紙2-7）7月1日～7月31日'!D150:AH150,'（別紙2-8）8月1日～8月31日'!D150:AH150,'（別紙2-9）9月1日～9月30日'!D150:AG150,'（別紙2-7）10月1日～10月31日'!D150:AH150,'（別紙2-8）11月1日～11月30日'!D150:AG150)</f>
        <v>0</v>
      </c>
      <c r="AJ150" s="112" t="str">
        <f t="shared" si="5"/>
        <v/>
      </c>
      <c r="AK150" s="236" t="str">
        <f t="shared" si="6"/>
        <v/>
      </c>
      <c r="AL150" s="236"/>
    </row>
    <row r="151" spans="1:38" s="112" customFormat="1" ht="30" customHeight="1" x14ac:dyDescent="0.4">
      <c r="A151" s="35">
        <v>138</v>
      </c>
      <c r="B151" s="103" t="str">
        <f>IF('（別紙2-5）5月1日～5月31日'!B151="","",'（別紙2-5）5月1日～5月31日'!B151)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94"/>
      <c r="AH151" s="36">
        <f>SUM('（別紙2-1）4月1日～4月30日'!D151:AG151,'（別紙2-5）5月1日～5月31日'!D151:AH151,'（別紙2-6）6月1日～6月30日'!D151:AG151,'（別紙2-7）7月1日～7月31日'!D151:AH151,'（別紙2-8）8月1日～8月31日'!D151:AH151,'（別紙2-9）9月1日～9月30日'!D151:AG151,'（別紙2-7）10月1日～10月31日'!D151:AH151,'（別紙2-8）11月1日～11月30日'!D151:AG151)</f>
        <v>0</v>
      </c>
      <c r="AJ151" s="112" t="str">
        <f t="shared" si="5"/>
        <v/>
      </c>
      <c r="AK151" s="236" t="str">
        <f t="shared" si="6"/>
        <v/>
      </c>
      <c r="AL151" s="236"/>
    </row>
    <row r="152" spans="1:38" s="112" customFormat="1" ht="30" customHeight="1" x14ac:dyDescent="0.4">
      <c r="A152" s="35">
        <v>139</v>
      </c>
      <c r="B152" s="103" t="str">
        <f>IF('（別紙2-5）5月1日～5月31日'!B152="","",'（別紙2-5）5月1日～5月31日'!B152)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94"/>
      <c r="AH152" s="36">
        <f>SUM('（別紙2-1）4月1日～4月30日'!D152:AG152,'（別紙2-5）5月1日～5月31日'!D152:AH152,'（別紙2-6）6月1日～6月30日'!D152:AG152,'（別紙2-7）7月1日～7月31日'!D152:AH152,'（別紙2-8）8月1日～8月31日'!D152:AH152,'（別紙2-9）9月1日～9月30日'!D152:AG152,'（別紙2-7）10月1日～10月31日'!D152:AH152,'（別紙2-8）11月1日～11月30日'!D152:AG152)</f>
        <v>0</v>
      </c>
      <c r="AJ152" s="112" t="str">
        <f t="shared" si="5"/>
        <v/>
      </c>
      <c r="AK152" s="236" t="str">
        <f t="shared" si="6"/>
        <v/>
      </c>
      <c r="AL152" s="236"/>
    </row>
    <row r="153" spans="1:38" s="112" customFormat="1" ht="30" customHeight="1" thickBot="1" x14ac:dyDescent="0.45">
      <c r="A153" s="35">
        <v>140</v>
      </c>
      <c r="B153" s="104" t="str">
        <f>IF('（別紙2-5）5月1日～5月31日'!B153="","",'（別紙2-5）5月1日～5月31日'!B153)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94"/>
      <c r="AH153" s="36">
        <f>SUM('（別紙2-1）4月1日～4月30日'!D153:AG153,'（別紙2-5）5月1日～5月31日'!D153:AH153,'（別紙2-6）6月1日～6月30日'!D153:AG153,'（別紙2-7）7月1日～7月31日'!D153:AH153,'（別紙2-8）8月1日～8月31日'!D153:AH153,'（別紙2-9）9月1日～9月30日'!D153:AG153,'（別紙2-7）10月1日～10月31日'!D153:AH153,'（別紙2-8）11月1日～11月30日'!D153:AG153)</f>
        <v>0</v>
      </c>
      <c r="AJ153" s="112" t="str">
        <f t="shared" si="5"/>
        <v/>
      </c>
      <c r="AK153" s="236" t="str">
        <f t="shared" si="6"/>
        <v/>
      </c>
      <c r="AL153" s="236"/>
    </row>
    <row r="154" spans="1:38" s="112" customFormat="1" ht="30" customHeight="1" x14ac:dyDescent="0.4">
      <c r="A154" s="71">
        <v>141</v>
      </c>
      <c r="B154" s="105" t="str">
        <f>IF('（別紙2-5）5月1日～5月31日'!B154="","",'（別紙2-5）5月1日～5月31日'!B154)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95"/>
      <c r="AH154" s="59">
        <f>SUM('（別紙2-1）4月1日～4月30日'!D154:AG154,'（別紙2-5）5月1日～5月31日'!D154:AH154,'（別紙2-6）6月1日～6月30日'!D154:AG154,'（別紙2-7）7月1日～7月31日'!D154:AH154,'（別紙2-8）8月1日～8月31日'!D154:AH154,'（別紙2-9）9月1日～9月30日'!D154:AG154,'（別紙2-7）10月1日～10月31日'!D154:AH154,'（別紙2-8）11月1日～11月30日'!D154:AG154)</f>
        <v>0</v>
      </c>
      <c r="AJ154" s="112" t="str">
        <f t="shared" si="5"/>
        <v/>
      </c>
      <c r="AK154" s="236" t="str">
        <f t="shared" si="6"/>
        <v/>
      </c>
      <c r="AL154" s="236"/>
    </row>
    <row r="155" spans="1:38" s="112" customFormat="1" ht="30" customHeight="1" x14ac:dyDescent="0.4">
      <c r="A155" s="35">
        <v>142</v>
      </c>
      <c r="B155" s="103" t="str">
        <f>IF('（別紙2-5）5月1日～5月31日'!B155="","",'（別紙2-5）5月1日～5月31日'!B155)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94"/>
      <c r="AH155" s="36">
        <f>SUM('（別紙2-1）4月1日～4月30日'!D155:AG155,'（別紙2-5）5月1日～5月31日'!D155:AH155,'（別紙2-6）6月1日～6月30日'!D155:AG155,'（別紙2-7）7月1日～7月31日'!D155:AH155,'（別紙2-8）8月1日～8月31日'!D155:AH155,'（別紙2-9）9月1日～9月30日'!D155:AG155,'（別紙2-7）10月1日～10月31日'!D155:AH155,'（別紙2-8）11月1日～11月30日'!D155:AG155)</f>
        <v>0</v>
      </c>
      <c r="AJ155" s="112" t="str">
        <f t="shared" si="5"/>
        <v/>
      </c>
      <c r="AK155" s="236" t="str">
        <f t="shared" si="6"/>
        <v/>
      </c>
      <c r="AL155" s="236"/>
    </row>
    <row r="156" spans="1:38" s="112" customFormat="1" ht="30" customHeight="1" x14ac:dyDescent="0.4">
      <c r="A156" s="35">
        <v>143</v>
      </c>
      <c r="B156" s="103" t="str">
        <f>IF('（別紙2-5）5月1日～5月31日'!B156="","",'（別紙2-5）5月1日～5月31日'!B156)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94"/>
      <c r="AH156" s="36">
        <f>SUM('（別紙2-1）4月1日～4月30日'!D156:AG156,'（別紙2-5）5月1日～5月31日'!D156:AH156,'（別紙2-6）6月1日～6月30日'!D156:AG156,'（別紙2-7）7月1日～7月31日'!D156:AH156,'（別紙2-8）8月1日～8月31日'!D156:AH156,'（別紙2-9）9月1日～9月30日'!D156:AG156,'（別紙2-7）10月1日～10月31日'!D156:AH156,'（別紙2-8）11月1日～11月30日'!D156:AG156)</f>
        <v>0</v>
      </c>
      <c r="AJ156" s="112" t="str">
        <f t="shared" si="5"/>
        <v/>
      </c>
      <c r="AK156" s="236" t="str">
        <f t="shared" si="6"/>
        <v/>
      </c>
      <c r="AL156" s="236"/>
    </row>
    <row r="157" spans="1:38" s="112" customFormat="1" ht="30" customHeight="1" x14ac:dyDescent="0.4">
      <c r="A157" s="35">
        <v>144</v>
      </c>
      <c r="B157" s="103" t="str">
        <f>IF('（別紙2-5）5月1日～5月31日'!B157="","",'（別紙2-5）5月1日～5月31日'!B157)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94"/>
      <c r="AH157" s="36">
        <f>SUM('（別紙2-1）4月1日～4月30日'!D157:AG157,'（別紙2-5）5月1日～5月31日'!D157:AH157,'（別紙2-6）6月1日～6月30日'!D157:AG157,'（別紙2-7）7月1日～7月31日'!D157:AH157,'（別紙2-8）8月1日～8月31日'!D157:AH157,'（別紙2-9）9月1日～9月30日'!D157:AG157,'（別紙2-7）10月1日～10月31日'!D157:AH157,'（別紙2-8）11月1日～11月30日'!D157:AG157)</f>
        <v>0</v>
      </c>
      <c r="AJ157" s="112" t="str">
        <f t="shared" si="5"/>
        <v/>
      </c>
      <c r="AK157" s="236" t="str">
        <f t="shared" si="6"/>
        <v/>
      </c>
      <c r="AL157" s="236"/>
    </row>
    <row r="158" spans="1:38" s="112" customFormat="1" ht="30" customHeight="1" thickBot="1" x14ac:dyDescent="0.45">
      <c r="A158" s="37">
        <v>145</v>
      </c>
      <c r="B158" s="106" t="str">
        <f>IF('（別紙2-5）5月1日～5月31日'!B158="","",'（別紙2-5）5月1日～5月31日'!B158)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93"/>
      <c r="AH158" s="38">
        <f>SUM('（別紙2-1）4月1日～4月30日'!D158:AG158,'（別紙2-5）5月1日～5月31日'!D158:AH158,'（別紙2-6）6月1日～6月30日'!D158:AG158,'（別紙2-7）7月1日～7月31日'!D158:AH158,'（別紙2-8）8月1日～8月31日'!D158:AH158,'（別紙2-9）9月1日～9月30日'!D158:AG158,'（別紙2-7）10月1日～10月31日'!D158:AH158,'（別紙2-8）11月1日～11月30日'!D158:AG158)</f>
        <v>0</v>
      </c>
      <c r="AJ158" s="112" t="str">
        <f t="shared" si="5"/>
        <v/>
      </c>
      <c r="AK158" s="236" t="str">
        <f t="shared" si="6"/>
        <v/>
      </c>
      <c r="AL158" s="236"/>
    </row>
    <row r="159" spans="1:38" s="112" customFormat="1" ht="30" customHeight="1" x14ac:dyDescent="0.4">
      <c r="A159" s="71">
        <v>146</v>
      </c>
      <c r="B159" s="105" t="str">
        <f>IF('（別紙2-5）5月1日～5月31日'!B159="","",'（別紙2-5）5月1日～5月31日'!B159)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96"/>
      <c r="AH159" s="70">
        <f>SUM('（別紙2-1）4月1日～4月30日'!D159:AG159,'（別紙2-5）5月1日～5月31日'!D159:AH159,'（別紙2-6）6月1日～6月30日'!D159:AG159,'（別紙2-7）7月1日～7月31日'!D159:AH159,'（別紙2-8）8月1日～8月31日'!D159:AH159,'（別紙2-9）9月1日～9月30日'!D159:AG159,'（別紙2-7）10月1日～10月31日'!D159:AH159,'（別紙2-8）11月1日～11月30日'!D159:AG159)</f>
        <v>0</v>
      </c>
      <c r="AJ159" s="112" t="str">
        <f t="shared" si="5"/>
        <v/>
      </c>
      <c r="AK159" s="236" t="str">
        <f t="shared" si="6"/>
        <v/>
      </c>
      <c r="AL159" s="236"/>
    </row>
    <row r="160" spans="1:38" s="112" customFormat="1" ht="30" customHeight="1" x14ac:dyDescent="0.4">
      <c r="A160" s="35">
        <v>147</v>
      </c>
      <c r="B160" s="103" t="str">
        <f>IF('（別紙2-5）5月1日～5月31日'!B160="","",'（別紙2-5）5月1日～5月31日'!B160)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94"/>
      <c r="AH160" s="36">
        <f>SUM('（別紙2-1）4月1日～4月30日'!D160:AG160,'（別紙2-5）5月1日～5月31日'!D160:AH160,'（別紙2-6）6月1日～6月30日'!D160:AG160,'（別紙2-7）7月1日～7月31日'!D160:AH160,'（別紙2-8）8月1日～8月31日'!D160:AH160,'（別紙2-9）9月1日～9月30日'!D160:AG160,'（別紙2-7）10月1日～10月31日'!D160:AH160,'（別紙2-8）11月1日～11月30日'!D160:AG160)</f>
        <v>0</v>
      </c>
      <c r="AJ160" s="112" t="str">
        <f t="shared" si="5"/>
        <v/>
      </c>
      <c r="AK160" s="236" t="str">
        <f t="shared" si="6"/>
        <v/>
      </c>
      <c r="AL160" s="236"/>
    </row>
    <row r="161" spans="1:38" s="112" customFormat="1" ht="30" customHeight="1" x14ac:dyDescent="0.4">
      <c r="A161" s="35">
        <v>148</v>
      </c>
      <c r="B161" s="103" t="str">
        <f>IF('（別紙2-5）5月1日～5月31日'!B161="","",'（別紙2-5）5月1日～5月31日'!B161)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94"/>
      <c r="AH161" s="36">
        <f>SUM('（別紙2-1）4月1日～4月30日'!D161:AG161,'（別紙2-5）5月1日～5月31日'!D161:AH161,'（別紙2-6）6月1日～6月30日'!D161:AG161,'（別紙2-7）7月1日～7月31日'!D161:AH161,'（別紙2-8）8月1日～8月31日'!D161:AH161,'（別紙2-9）9月1日～9月30日'!D161:AG161,'（別紙2-7）10月1日～10月31日'!D161:AH161,'（別紙2-8）11月1日～11月30日'!D161:AG161)</f>
        <v>0</v>
      </c>
      <c r="AJ161" s="112" t="str">
        <f t="shared" si="5"/>
        <v/>
      </c>
      <c r="AK161" s="236" t="str">
        <f t="shared" si="6"/>
        <v/>
      </c>
      <c r="AL161" s="236"/>
    </row>
    <row r="162" spans="1:38" s="112" customFormat="1" ht="30" customHeight="1" x14ac:dyDescent="0.4">
      <c r="A162" s="35">
        <v>149</v>
      </c>
      <c r="B162" s="103" t="str">
        <f>IF('（別紙2-5）5月1日～5月31日'!B162="","",'（別紙2-5）5月1日～5月31日'!B162)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94"/>
      <c r="AH162" s="36">
        <f>SUM('（別紙2-1）4月1日～4月30日'!D162:AG162,'（別紙2-5）5月1日～5月31日'!D162:AH162,'（別紙2-6）6月1日～6月30日'!D162:AG162,'（別紙2-7）7月1日～7月31日'!D162:AH162,'（別紙2-8）8月1日～8月31日'!D162:AH162,'（別紙2-9）9月1日～9月30日'!D162:AG162,'（別紙2-7）10月1日～10月31日'!D162:AH162,'（別紙2-8）11月1日～11月30日'!D162:AG162)</f>
        <v>0</v>
      </c>
      <c r="AJ162" s="112" t="str">
        <f t="shared" si="5"/>
        <v/>
      </c>
      <c r="AK162" s="236" t="str">
        <f t="shared" si="6"/>
        <v/>
      </c>
      <c r="AL162" s="236"/>
    </row>
    <row r="163" spans="1:38" s="112" customFormat="1" ht="30" customHeight="1" thickBot="1" x14ac:dyDescent="0.45">
      <c r="A163" s="37">
        <v>150</v>
      </c>
      <c r="B163" s="107" t="str">
        <f>IF('（別紙2-5）5月1日～5月31日'!B163="","",'（別紙2-5）5月1日～5月31日'!B163)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93"/>
      <c r="AH163" s="38">
        <f>SUM('（別紙2-1）4月1日～4月30日'!D163:AG163,'（別紙2-5）5月1日～5月31日'!D163:AH163,'（別紙2-6）6月1日～6月30日'!D163:AG163,'（別紙2-7）7月1日～7月31日'!D163:AH163,'（別紙2-8）8月1日～8月31日'!D163:AH163,'（別紙2-9）9月1日～9月30日'!D163:AG163,'（別紙2-7）10月1日～10月31日'!D163:AH163,'（別紙2-8）11月1日～11月30日'!D163:AG163)</f>
        <v>0</v>
      </c>
      <c r="AJ163" s="112" t="str">
        <f t="shared" si="5"/>
        <v/>
      </c>
      <c r="AK163" s="236" t="str">
        <f t="shared" si="6"/>
        <v/>
      </c>
    </row>
    <row r="164" spans="1:38" ht="30" hidden="1" customHeight="1" x14ac:dyDescent="0.25">
      <c r="A164" s="29"/>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row>
    <row r="165" spans="1:38" ht="30" hidden="1" customHeight="1" x14ac:dyDescent="0.25">
      <c r="B165" s="29" t="s">
        <v>4</v>
      </c>
      <c r="C165" s="29"/>
      <c r="D165" s="29">
        <f>IF(D164&gt;=5,D164,0)</f>
        <v>0</v>
      </c>
      <c r="E165" s="29">
        <f t="shared" ref="E165:AG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J165" s="113"/>
      <c r="AL165" s="113"/>
    </row>
    <row r="166" spans="1:38" ht="30" hidden="1" customHeight="1" thickBot="1" x14ac:dyDescent="0.3">
      <c r="B166" s="29" t="s">
        <v>12</v>
      </c>
      <c r="C166" s="29"/>
      <c r="D166" s="29">
        <f>IF(D164&gt;=2,D164,0)</f>
        <v>0</v>
      </c>
      <c r="E166" s="29">
        <f t="shared" ref="E166:AG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8"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8" ht="29.25" customHeight="1" x14ac:dyDescent="0.25"/>
    <row r="169" spans="1:38" ht="29.25" customHeight="1" x14ac:dyDescent="0.25"/>
    <row r="170" spans="1:38" ht="29.25" customHeight="1" x14ac:dyDescent="0.25"/>
  </sheetData>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52" priority="14">
      <formula>$H$6&lt;&gt;""</formula>
    </cfRule>
  </conditionalFormatting>
  <conditionalFormatting sqref="AC5:AH5">
    <cfRule type="expression" dxfId="51" priority="15">
      <formula>$AH$5&lt;&gt;""</formula>
    </cfRule>
  </conditionalFormatting>
  <conditionalFormatting sqref="T8:AH8">
    <cfRule type="expression" dxfId="50" priority="62">
      <formula>$AH$8&lt;&gt;""</formula>
    </cfRule>
  </conditionalFormatting>
  <conditionalFormatting sqref="AB6:AH6">
    <cfRule type="expression" dxfId="49" priority="58">
      <formula>$AH$6&lt;&gt;""</formula>
    </cfRule>
  </conditionalFormatting>
  <conditionalFormatting sqref="U7:AH7">
    <cfRule type="expression" dxfId="48" priority="60">
      <formula>$AH$7&lt;&gt;""</formula>
    </cfRule>
  </conditionalFormatting>
  <conditionalFormatting sqref="D14:AG163">
    <cfRule type="cellIs" dxfId="47" priority="136"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G163" xr:uid="{00000000-0002-0000-0800-000000000000}">
      <formula1>1</formula1>
    </dataValidation>
    <dataValidation allowBlank="1" showInputMessage="1" showErrorMessage="1" promptTitle="別紙1より施設種別を選択してください。" prompt="選択内容が自動で反映されます。" sqref="H5:R5" xr:uid="{00000000-0002-0000-0800-000001000000}"/>
    <dataValidation allowBlank="1" showInputMessage="1" showErrorMessage="1" promptTitle="利用者名は別紙2-1に記入してください。" prompt="記入内容が自動反映されます。" sqref="B14:B163" xr:uid="{00000000-0002-0000-0800-000002000000}"/>
    <dataValidation type="list" allowBlank="1" showInputMessage="1" showErrorMessage="1" sqref="C14:C163" xr:uid="{00000000-0002-0000-0800-000003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D72DE111-A60A-40AE-8332-35287B272DC0}">
            <xm:f>集計シート!$W14="×"</xm:f>
            <x14:dxf>
              <fill>
                <patternFill>
                  <bgColor rgb="FFFF0000"/>
                </patternFill>
              </fill>
            </x14:dxf>
          </x14:cfRule>
          <x14:cfRule type="expression" priority="5" id="{AFFE15F8-C2B7-420C-B9EC-5E04FF6CF5D3}">
            <xm:f>集計シート!$V14="×"</xm:f>
            <x14:dxf>
              <fill>
                <patternFill>
                  <bgColor rgb="FFFF0000"/>
                </patternFill>
              </fill>
            </x14:dxf>
          </x14:cfRule>
          <x14:cfRule type="expression" priority="6" id="{4EF139BC-EE7E-493E-BF69-698ED88A78C6}">
            <xm:f>集計シート!$U14="×"</xm:f>
            <x14:dxf>
              <fill>
                <patternFill>
                  <bgColor rgb="FFFF0000"/>
                </patternFill>
              </fill>
            </x14:dxf>
          </x14:cfRule>
          <xm:sqref>D14:AG163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（別紙１）チェックリスト</vt:lpstr>
      <vt:lpstr>（別紙2-1）4月1日～4月30日</vt:lpstr>
      <vt:lpstr>（別紙2-5）5月1日～5月31日</vt:lpstr>
      <vt:lpstr>（別紙2-6）6月1日～6月30日</vt:lpstr>
      <vt:lpstr>（別紙2-7）7月1日～7月31日</vt:lpstr>
      <vt:lpstr>（別紙2-8）8月1日～8月31日</vt:lpstr>
      <vt:lpstr>（別紙2-9）9月1日～9月30日</vt:lpstr>
      <vt:lpstr>（別紙2-7）10月1日～10月31日</vt:lpstr>
      <vt:lpstr>（別紙2-8）11月1日～11月30日</vt:lpstr>
      <vt:lpstr>（別紙2-9）12月1日～12月31日</vt:lpstr>
      <vt:lpstr>（別紙2-10）1月1日～1月31日</vt:lpstr>
      <vt:lpstr>（別紙2-11）2月1日～2月29日</vt:lpstr>
      <vt:lpstr>（別紙2-12）3月1日～3月31日</vt:lpstr>
      <vt:lpstr>集計シート</vt:lpstr>
      <vt:lpstr>転記シート</vt:lpstr>
      <vt:lpstr>'（別紙１）チェックリスト'!Print_Area</vt:lpstr>
      <vt:lpstr>'（別紙2-1）4月1日～4月30日'!Print_Area</vt:lpstr>
      <vt:lpstr>'（別紙2-10）1月1日～1月31日'!Print_Area</vt:lpstr>
      <vt:lpstr>'（別紙2-11）2月1日～2月29日'!Print_Area</vt:lpstr>
      <vt:lpstr>'（別紙2-12）3月1日～3月31日'!Print_Area</vt:lpstr>
      <vt:lpstr>'（別紙2-5）5月1日～5月31日'!Print_Area</vt:lpstr>
      <vt:lpstr>'（別紙2-6）6月1日～6月30日'!Print_Area</vt:lpstr>
      <vt:lpstr>'（別紙2-7）10月1日～10月31日'!Print_Area</vt:lpstr>
      <vt:lpstr>'（別紙2-7）7月1日～7月31日'!Print_Area</vt:lpstr>
      <vt:lpstr>'（別紙2-8）11月1日～11月30日'!Print_Area</vt:lpstr>
      <vt:lpstr>'（別紙2-8）8月1日～8月31日'!Print_Area</vt:lpstr>
      <vt:lpstr>'（別紙2-9）12月1日～12月31日'!Print_Area</vt:lpstr>
      <vt:lpstr>'（別紙2-9）9月1日～9月30日'!Print_Area</vt:lpstr>
      <vt:lpstr>集計シート!Print_Area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堺市</cp:lastModifiedBy>
  <cp:lastPrinted>2023-05-02T06:54:20Z</cp:lastPrinted>
  <dcterms:created xsi:type="dcterms:W3CDTF">2022-03-03T11:06:36Z</dcterms:created>
  <dcterms:modified xsi:type="dcterms:W3CDTF">2023-10-24T06:51:20Z</dcterms:modified>
</cp:coreProperties>
</file>